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1" authorId="1">
      <text>
        <r>
          <rPr>
            <sz val="9"/>
            <rFont val="宋体"/>
            <charset val="134"/>
          </rPr>
          <t>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-10-1条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+500个-2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>-160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0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-32-20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sz val="9"/>
            <rFont val="宋体"/>
            <charset val="134"/>
          </rPr>
          <t>-100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<sst xmlns="http://schemas.openxmlformats.org/spreadsheetml/2006/main" count="17675" uniqueCount="7485">
  <si>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</si>
  <si>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</si>
  <si>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</si>
  <si>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</si>
  <si>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</si>
  <si>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</si>
  <si>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</si>
  <si>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</si>
  <si>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</si>
  <si>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</si>
  <si>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</si>
  <si>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</si>
  <si>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</si>
  <si>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</si>
  <si>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</si>
  <si>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</si>
  <si>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</si>
  <si>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</si>
  <si>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</si>
  <si>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</si>
  <si>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</si>
  <si>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</si>
  <si>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</si>
  <si>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</si>
  <si>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</si>
  <si>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</si>
  <si>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</si>
  <si>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</si>
  <si>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</si>
  <si>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</si>
  <si>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</si>
  <si>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</si>
  <si>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</si>
  <si>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</si>
  <si>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</si>
  <si>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</si>
  <si>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</si>
  <si>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</si>
  <si>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</si>
  <si>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</si>
  <si>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</si>
  <si>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</si>
  <si>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</si>
  <si>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</si>
  <si>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</si>
  <si>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</si>
  <si>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</si>
  <si>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</si>
  <si>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</si>
  <si>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</si>
  <si>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</si>
  <si>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</si>
  <si>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</si>
  <si>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</si>
  <si>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</si>
  <si>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</si>
  <si>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</si>
  <si>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</si>
  <si>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</si>
  <si>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</si>
  <si>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</si>
  <si>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</si>
  <si>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</si>
  <si>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</si>
  <si>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</si>
  <si>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</si>
  <si>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</si>
  <si>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</si>
  <si>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</si>
  <si>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</si>
  <si>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</si>
  <si>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</si>
  <si>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</si>
  <si>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</si>
  <si>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</si>
  <si>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</si>
  <si>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</si>
  <si>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</si>
  <si>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</si>
  <si>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</si>
  <si>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</si>
  <si>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</si>
  <si>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</si>
  <si>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</si>
  <si>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</si>
  <si>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</si>
  <si>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</si>
  <si>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</si>
  <si>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</si>
  <si>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</si>
  <si>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</si>
  <si>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</si>
  <si>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</si>
  <si>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</si>
  <si>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</si>
  <si>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</si>
  <si>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</si>
  <si>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</si>
  <si>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</si>
  <si>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</si>
  <si>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</si>
  <si>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</si>
  <si>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</si>
  <si>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</si>
  <si>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</si>
  <si>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</si>
  <si>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</si>
  <si>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</si>
  <si>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</si>
  <si>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</si>
  <si>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</si>
  <si>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</si>
  <si>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</si>
  <si>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</si>
  <si>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</si>
  <si>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</si>
  <si>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</si>
  <si>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</si>
  <si>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</si>
  <si>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</si>
  <si>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</si>
  <si>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</si>
  <si>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</si>
  <si>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</si>
  <si>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</si>
  <si>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</si>
  <si>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</si>
  <si>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</si>
  <si>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</si>
  <si>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</si>
  <si>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</si>
  <si>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</si>
  <si>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</si>
  <si>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</si>
  <si>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</si>
  <si>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</si>
  <si>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</si>
  <si>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</si>
  <si>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</si>
  <si>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</si>
  <si>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</si>
  <si>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</si>
  <si>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</si>
  <si>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</si>
  <si>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</si>
  <si>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</si>
  <si>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</si>
  <si>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</si>
  <si>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</si>
  <si>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</si>
  <si>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</si>
  <si>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</si>
  <si>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</si>
  <si>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</si>
  <si>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</si>
  <si>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</si>
  <si>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</si>
  <si>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</si>
  <si>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</si>
  <si>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</si>
  <si>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</si>
  <si>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</si>
  <si>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</si>
  <si>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</si>
  <si>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</si>
  <si>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</si>
  <si>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</si>
  <si>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</si>
  <si>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</si>
  <si>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</si>
  <si>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</si>
  <si>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</si>
  <si>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</si>
  <si>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</si>
  <si>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</si>
  <si>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</si>
  <si>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</si>
  <si>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</si>
  <si>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</si>
  <si>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</si>
  <si>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</si>
  <si>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</si>
  <si>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</si>
  <si>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</si>
  <si>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</si>
  <si>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</si>
  <si>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</si>
  <si>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</si>
  <si>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</si>
  <si>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</si>
  <si>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</si>
  <si>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</si>
  <si>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</si>
  <si>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</si>
  <si>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</si>
  <si>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</si>
  <si>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</si>
  <si>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</si>
  <si>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</si>
  <si>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</si>
  <si>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</si>
  <si>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</si>
  <si>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</si>
  <si>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</si>
  <si>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</si>
  <si>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</si>
  <si>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</si>
  <si>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</si>
  <si>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</si>
  <si>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</si>
  <si>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</si>
  <si>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</si>
  <si>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</si>
  <si>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</si>
  <si>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</si>
  <si>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</si>
  <si>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</si>
  <si>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</si>
  <si>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</si>
  <si>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</si>
  <si>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</si>
  <si>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</si>
  <si>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</si>
  <si>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</si>
  <si>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</si>
  <si>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</si>
  <si>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</si>
  <si>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</si>
  <si>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</si>
  <si>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</si>
  <si>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</si>
  <si>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</si>
  <si>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</si>
  <si>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</si>
  <si>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</si>
  <si>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</si>
  <si>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</si>
  <si>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</si>
  <si>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</si>
  <si>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</si>
  <si>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</si>
  <si>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</si>
  <si>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</si>
  <si>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</si>
  <si>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</si>
  <si>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</si>
  <si>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</si>
  <si>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</si>
  <si>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</si>
  <si>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</si>
  <si>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</si>
  <si>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</si>
  <si>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</si>
  <si>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</si>
  <si>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</si>
  <si>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</si>
  <si>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</si>
  <si>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</si>
  <si>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</si>
  <si>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</si>
  <si>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</si>
  <si>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</si>
  <si>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</si>
  <si>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</si>
  <si>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</si>
  <si>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</si>
  <si>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</si>
  <si>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</si>
  <si>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</si>
  <si>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</si>
  <si>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</si>
  <si>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</si>
  <si>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</si>
  <si>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</si>
  <si>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</si>
  <si>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</si>
  <si>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</si>
  <si>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</si>
  <si>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</si>
  <si>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</si>
  <si>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</si>
  <si>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</si>
  <si>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</si>
  <si>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</si>
  <si>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</si>
  <si>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</si>
  <si>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</si>
  <si>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</si>
  <si>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</si>
  <si>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</si>
  <si>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</si>
  <si>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</si>
  <si>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</si>
  <si>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</si>
  <si>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</si>
  <si>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</si>
  <si>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</si>
  <si>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</si>
  <si>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</si>
  <si>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</si>
  <si>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</si>
  <si>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</si>
  <si>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</si>
  <si>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</si>
  <si>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</si>
  <si>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</si>
  <si>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</si>
  <si>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</si>
  <si>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</si>
  <si>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</si>
  <si>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</si>
  <si>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</si>
  <si>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</si>
  <si>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</si>
  <si>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</si>
  <si>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</si>
  <si>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</si>
  <si>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</si>
  <si>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</si>
  <si>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</si>
  <si>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</si>
  <si>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-19.09.2025г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</si>
  <si>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</si>
  <si>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</si>
  <si>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</si>
  <si>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</si>
  <si>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</si>
  <si>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</si>
  <si>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</si>
  <si>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</si>
  <si>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</si>
  <si>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</si>
  <si>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</si>
  <si>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</si>
  <si>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</si>
  <si>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</si>
  <si>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</si>
  <si>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</si>
  <si>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</si>
  <si>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</si>
  <si>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</si>
  <si>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</si>
  <si>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</si>
  <si>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</si>
  <si>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</si>
  <si>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</si>
  <si>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</si>
  <si>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</si>
  <si>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</si>
  <si>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</si>
  <si>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</si>
  <si>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</si>
  <si>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</si>
  <si>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</si>
  <si>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</si>
  <si>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</si>
  <si>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</si>
  <si>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</si>
  <si>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</si>
  <si>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</si>
  <si>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</si>
  <si>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</si>
  <si>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</si>
  <si>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</si>
  <si>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</si>
  <si>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</si>
  <si>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</si>
  <si>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</si>
  <si>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</si>
  <si>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</si>
  <si>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</si>
  <si>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</si>
  <si>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</si>
  <si>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</si>
  <si>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</si>
  <si>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</si>
  <si>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</si>
  <si>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</si>
  <si>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</si>
  <si>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</si>
  <si>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</si>
  <si>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</si>
  <si>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</si>
  <si>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</si>
  <si>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</si>
  <si>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</si>
  <si>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</si>
  <si>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</si>
  <si>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</si>
  <si>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</si>
  <si>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</si>
  <si>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</si>
  <si>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</si>
  <si>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</si>
  <si>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</si>
  <si>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</si>
  <si>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</si>
  <si>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</si>
  <si>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</si>
  <si>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</si>
  <si>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</si>
  <si>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</si>
  <si>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</si>
  <si>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</si>
  <si>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</si>
  <si>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</si>
  <si>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</si>
  <si>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</si>
  <si>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</si>
  <si>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</si>
  <si>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</si>
  <si>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</si>
  <si>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</si>
  <si>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</si>
  <si>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</si>
  <si>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</si>
  <si>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</si>
  <si>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</si>
  <si>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</si>
  <si>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</si>
  <si>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</si>
  <si>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</si>
  <si>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</si>
  <si>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</si>
  <si>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</si>
  <si>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</si>
  <si>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</si>
  <si>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</si>
  <si>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</si>
  <si>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</si>
  <si>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</si>
  <si>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</si>
  <si>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</si>
  <si>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</si>
  <si>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</si>
  <si>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</si>
  <si>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</si>
  <si>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</si>
  <si>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</si>
  <si>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</si>
  <si>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</si>
  <si>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</si>
  <si>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</si>
  <si>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</si>
  <si>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</si>
  <si>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</si>
  <si>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</si>
  <si>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</si>
  <si>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</si>
  <si>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</si>
  <si>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</si>
  <si>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</si>
  <si>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</si>
  <si>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</si>
  <si>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</si>
  <si>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</si>
  <si>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</si>
  <si>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</si>
  <si>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</si>
  <si>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</si>
  <si>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</si>
  <si>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</si>
  <si>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</si>
  <si>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</si>
  <si>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</si>
  <si>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</si>
  <si>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</si>
  <si>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</si>
  <si>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</si>
  <si>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</si>
  <si>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</si>
  <si>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</si>
  <si>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</si>
  <si>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</si>
  <si>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</si>
  <si>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</si>
  <si>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</si>
  <si>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</si>
  <si>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</si>
  <si>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</si>
  <si>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</si>
  <si>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</si>
  <si>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</si>
  <si>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</si>
  <si>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</si>
  <si>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</si>
  <si>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</si>
  <si>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</si>
  <si>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</si>
  <si>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</si>
  <si>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</si>
  <si>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</si>
  <si>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</si>
  <si>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</si>
  <si>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</si>
  <si>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</si>
  <si>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</si>
  <si>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</si>
  <si>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</si>
  <si>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</si>
  <si>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</si>
  <si>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</si>
  <si>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</si>
  <si>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</si>
  <si>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</si>
  <si>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</si>
  <si>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</si>
  <si>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</si>
  <si>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</si>
  <si>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</si>
  <si>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</si>
  <si>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</si>
  <si>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</si>
  <si>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</si>
  <si>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</si>
  <si>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</si>
  <si>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</si>
  <si>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</si>
  <si>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</si>
  <si>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</si>
  <si>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</si>
  <si>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</si>
  <si>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</si>
  <si>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</si>
  <si>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</si>
  <si>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</si>
  <si>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</si>
  <si>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</si>
  <si>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</si>
  <si>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</si>
  <si>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</si>
  <si>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</si>
  <si>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</si>
  <si>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</si>
  <si>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</si>
  <si>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</si>
  <si>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</si>
  <si>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</si>
  <si>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</si>
  <si>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</si>
  <si>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</si>
  <si>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</si>
  <si>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</si>
  <si>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</si>
  <si>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</si>
  <si>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</si>
  <si>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</si>
  <si>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</si>
  <si>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</si>
  <si>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</si>
  <si>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</si>
  <si>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</si>
  <si>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</si>
  <si>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</si>
  <si>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</si>
  <si>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</si>
  <si>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</si>
  <si>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</si>
  <si>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</si>
  <si>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</si>
  <si>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</si>
  <si>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</si>
  <si>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</si>
  <si>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</si>
  <si>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</si>
  <si>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</si>
  <si>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</si>
  <si>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</si>
  <si>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</si>
  <si>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</si>
  <si>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</si>
  <si>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</si>
  <si>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</si>
  <si>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</si>
  <si>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</si>
  <si>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</si>
  <si>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</si>
  <si>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</si>
  <si>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</si>
  <si>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</si>
  <si>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</si>
  <si>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</si>
  <si>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</si>
  <si>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</si>
  <si>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</si>
  <si>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</si>
  <si>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</si>
  <si>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</si>
  <si>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</si>
  <si>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</si>
  <si>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</si>
  <si>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</si>
  <si>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</si>
  <si>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</si>
  <si>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</si>
  <si>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</si>
  <si>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</si>
  <si>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</si>
  <si>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</si>
  <si>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</si>
  <si>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</si>
  <si>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</si>
  <si>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</si>
  <si>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</si>
  <si>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</si>
  <si>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</si>
  <si>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</si>
  <si>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</si>
  <si>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</si>
  <si>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</si>
  <si>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</si>
  <si>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</si>
  <si>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</si>
  <si>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</si>
  <si>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</si>
  <si>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</si>
  <si>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</si>
  <si>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</si>
  <si>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</si>
  <si>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</si>
  <si>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</si>
  <si>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</si>
  <si>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</si>
  <si>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</si>
  <si>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</si>
  <si>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</si>
  <si>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</si>
  <si>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</si>
  <si>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</si>
  <si>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</si>
  <si>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</si>
  <si>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</si>
  <si>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</si>
  <si>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</si>
  <si>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</si>
  <si>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</si>
  <si>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</si>
  <si>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</si>
  <si>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</si>
  <si>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</si>
  <si>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</si>
  <si>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</si>
  <si>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</si>
  <si>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</si>
  <si>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</si>
  <si>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</si>
  <si>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</si>
  <si>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</si>
  <si>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</si>
  <si>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</si>
  <si>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</si>
  <si>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</si>
  <si>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</si>
  <si>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</si>
  <si>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</si>
  <si>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</si>
  <si>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</si>
  <si>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</si>
  <si>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</si>
  <si>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</si>
  <si>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</si>
  <si>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</si>
  <si>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</si>
  <si>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</si>
  <si>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</si>
  <si>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</si>
  <si>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</si>
  <si>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</si>
  <si>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</si>
  <si>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</si>
  <si>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</si>
  <si>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</si>
  <si>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</si>
  <si>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</si>
  <si>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</si>
  <si>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</si>
  <si>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</si>
  <si>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</si>
  <si>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</si>
  <si>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</si>
  <si>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</si>
  <si>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</si>
  <si>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</si>
  <si>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</si>
  <si>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</si>
  <si>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</si>
  <si>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</si>
  <si>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</si>
  <si>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</si>
  <si>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</si>
  <si>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</si>
  <si>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</si>
  <si>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</si>
  <si>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</si>
  <si>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</si>
  <si>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</si>
  <si>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</si>
  <si>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</si>
  <si>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</si>
  <si>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</si>
  <si>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</si>
  <si>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</si>
  <si>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</si>
  <si>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</si>
  <si>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</si>
  <si>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</si>
  <si>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</si>
  <si>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</si>
  <si>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</si>
  <si>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</si>
  <si>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</si>
  <si>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</si>
  <si>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</si>
  <si>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</si>
  <si>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</si>
  <si>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</si>
  <si>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</si>
  <si>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</si>
  <si>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</si>
  <si>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</si>
  <si>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</si>
  <si>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</si>
  <si>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</si>
  <si>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</si>
  <si>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</si>
  <si>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</si>
  <si>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</si>
  <si>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</si>
  <si>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</si>
  <si>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</si>
  <si>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</si>
  <si>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</si>
  <si>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</si>
  <si>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</si>
  <si>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</si>
  <si>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</si>
  <si>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</si>
  <si>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</si>
  <si>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</si>
  <si>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</si>
  <si>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</si>
  <si>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</si>
  <si>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</si>
  <si>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</si>
  <si>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</si>
  <si>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</si>
  <si>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</si>
  <si>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</si>
  <si>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</si>
  <si>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</si>
  <si>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</si>
  <si>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</si>
  <si>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</si>
  <si>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</si>
  <si>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</si>
  <si>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</si>
  <si>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</si>
  <si>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</si>
  <si>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</si>
  <si>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</si>
  <si>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</si>
  <si>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</si>
  <si>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</si>
  <si>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</si>
  <si>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</si>
  <si>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</si>
  <si>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</si>
  <si>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</si>
  <si>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</si>
  <si>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</si>
  <si>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(уп/1 шт.) HLT</t>
  </si>
  <si>
    <t>уп.</t>
  </si>
  <si>
    <t>083-03-201</t>
  </si>
  <si>
    <t>Шина N "ноль" на DIN-изол тип "Стойка" ШНИ-6х9-8-синий (уп/1 шт.) HLT</t>
  </si>
  <si>
    <t>083-03-202</t>
  </si>
  <si>
    <t>Шина N "ноль" на DIN-изол тип "Стойка" ШНИ-6х9-10-синий (уп/1 шт.) HLT</t>
  </si>
  <si>
    <t>083-03-203</t>
  </si>
  <si>
    <t>Шина N "ноль" на DIN-изол тип "Стойка" ШНИ-6х9-12-синий (уп/1 шт.) HLT</t>
  </si>
  <si>
    <t>083-03-204</t>
  </si>
  <si>
    <t>Шина N "ноль" на DIN-изол тип "Стойка" ШНИ-6х9-7-Зеленый (уп/1 шт.) HLT</t>
  </si>
  <si>
    <t>083-03-205</t>
  </si>
  <si>
    <t>Шина N "ноль" на DIN-изол тип "Стойка" ШНИ-6х9-8-Зеленый (уп/1 шт.) HLT</t>
  </si>
  <si>
    <t>083-03-206</t>
  </si>
  <si>
    <t>Шина N "ноль" на DIN-изол тип "Стойка" ШНИ-6х9-10-Зеленый (уп/1 шт.) HLT</t>
  </si>
  <si>
    <t>083-03-207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</si>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</sst>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sz val="8"/>
      <name val="Arial"/>
      <charset val="13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10"/>
      <color theme="1"/>
      <name val="宋体"/>
      <charset val="204"/>
    </font>
    <font>
      <sz val="8"/>
      <name val="宋体"/>
      <charset val="204"/>
    </font>
    <font>
      <b/>
      <sz val="10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sz val="8"/>
      <name val="Arial"/>
      <charset val="204"/>
    </font>
    <font>
      <sz val="9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26" applyNumberFormat="0" applyAlignment="0" applyProtection="0">
      <alignment vertical="center"/>
    </xf>
    <xf numFmtId="0" fontId="62" fillId="8" borderId="27" applyNumberFormat="0" applyAlignment="0" applyProtection="0">
      <alignment vertical="center"/>
    </xf>
    <xf numFmtId="0" fontId="63" fillId="8" borderId="26" applyNumberFormat="0" applyAlignment="0" applyProtection="0">
      <alignment vertical="center"/>
    </xf>
    <xf numFmtId="0" fontId="64" fillId="9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180" fontId="32" fillId="0" borderId="5" xfId="0" applyNumberFormat="1" applyFont="1" applyFill="1" applyBorder="1" applyAlignment="1">
      <alignment vertical="center"/>
    </xf>
    <xf numFmtId="180" fontId="32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1" fillId="0" borderId="4" xfId="0" applyNumberFormat="1" applyFont="1" applyFill="1" applyBorder="1" applyAlignment="1">
      <alignment horizontal="left" vertical="center"/>
    </xf>
    <xf numFmtId="0" fontId="41" fillId="0" borderId="5" xfId="0" applyNumberFormat="1" applyFont="1" applyFill="1" applyBorder="1" applyAlignment="1">
      <alignment horizontal="left" vertical="center" wrapText="1"/>
    </xf>
    <xf numFmtId="0" fontId="41" fillId="0" borderId="5" xfId="0" applyNumberFormat="1" applyFont="1" applyFill="1" applyBorder="1" applyAlignment="1">
      <alignment vertical="center" wrapText="1"/>
    </xf>
    <xf numFmtId="177" fontId="41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2" fillId="0" borderId="5" xfId="0" applyNumberFormat="1" applyFont="1" applyFill="1" applyBorder="1" applyAlignment="1">
      <alignment vertical="center"/>
    </xf>
    <xf numFmtId="176" fontId="42" fillId="0" borderId="5" xfId="0" applyNumberFormat="1" applyFont="1" applyFill="1" applyBorder="1" applyAlignment="1">
      <alignment vertical="center"/>
    </xf>
    <xf numFmtId="177" fontId="42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3" fillId="0" borderId="8" xfId="0" applyNumberFormat="1" applyFont="1" applyFill="1" applyBorder="1" applyAlignment="1">
      <alignment vertical="center"/>
    </xf>
    <xf numFmtId="176" fontId="43" fillId="0" borderId="8" xfId="0" applyNumberFormat="1" applyFont="1" applyFill="1" applyBorder="1" applyAlignment="1">
      <alignment vertical="center"/>
    </xf>
    <xf numFmtId="177" fontId="43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2" fillId="0" borderId="6" xfId="0" applyNumberFormat="1" applyFont="1" applyFill="1" applyBorder="1" applyAlignment="1">
      <alignment vertical="center"/>
    </xf>
    <xf numFmtId="0" fontId="43" fillId="0" borderId="9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8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left" vertical="center"/>
    </xf>
    <xf numFmtId="0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0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7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6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7" customWidth="1"/>
    <col min="2" max="2" width="0.875" style="298" customWidth="1"/>
    <col min="3" max="3" width="72.25" style="299" customWidth="1"/>
    <col min="4" max="4" width="46.75" style="294" customWidth="1"/>
    <col min="5" max="5" width="99.625" style="294" hidden="1" customWidth="1"/>
    <col min="6" max="239" width="9" style="294" hidden="1" customWidth="1"/>
    <col min="240" max="246" width="9" style="300" hidden="1" customWidth="1"/>
    <col min="247" max="253" width="9" style="294" hidden="1" customWidth="1"/>
    <col min="254" max="254" width="9" style="19" hidden="1" customWidth="1"/>
    <col min="255" max="16384" width="9" style="19" hidden="1"/>
  </cols>
  <sheetData>
    <row r="1" s="294" customFormat="1" ht="63" customHeight="1" spans="1:246">
      <c r="A1" s="301" t="s">
        <v>0</v>
      </c>
      <c r="B1" s="301"/>
      <c r="C1" s="301"/>
      <c r="D1" s="301"/>
      <c r="IF1" s="300"/>
      <c r="IG1" s="300"/>
      <c r="IH1" s="300"/>
      <c r="II1" s="300"/>
      <c r="IJ1" s="300"/>
      <c r="IK1" s="300"/>
      <c r="IL1" s="300"/>
    </row>
    <row r="2" s="294" customFormat="1" ht="20.1" customHeight="1" spans="1:246">
      <c r="A2" s="302" t="s">
        <v>1</v>
      </c>
      <c r="B2" s="302"/>
      <c r="C2" s="302"/>
      <c r="D2" s="302"/>
      <c r="E2" s="303"/>
      <c r="IF2" s="300"/>
      <c r="IG2" s="300"/>
      <c r="IH2" s="300"/>
      <c r="II2" s="300"/>
      <c r="IJ2" s="300"/>
      <c r="IK2" s="300"/>
      <c r="IL2" s="300"/>
    </row>
    <row r="3" s="294" customFormat="1" ht="17.1" customHeight="1" spans="1:246">
      <c r="A3" s="304"/>
      <c r="B3" s="305" t="s">
        <v>2</v>
      </c>
      <c r="C3" s="305"/>
      <c r="D3" s="305"/>
      <c r="E3" s="303"/>
      <c r="IF3" s="300"/>
      <c r="IG3" s="300"/>
      <c r="IH3" s="300"/>
      <c r="II3" s="300"/>
      <c r="IJ3" s="300"/>
      <c r="IK3" s="300"/>
      <c r="IL3" s="300"/>
    </row>
    <row r="4" s="294" customFormat="1" ht="17.1" customHeight="1" spans="1:246">
      <c r="A4" s="306">
        <v>1.1</v>
      </c>
      <c r="B4" s="298"/>
      <c r="C4" s="307" t="s">
        <v>3</v>
      </c>
      <c r="D4" s="307"/>
      <c r="E4" s="303"/>
      <c r="IF4" s="300"/>
      <c r="IG4" s="300"/>
      <c r="IH4" s="300"/>
      <c r="II4" s="300"/>
      <c r="IJ4" s="300"/>
      <c r="IK4" s="300"/>
      <c r="IL4" s="300"/>
    </row>
    <row r="5" s="294" customFormat="1" ht="17.1" customHeight="1" spans="1:246">
      <c r="A5" s="308">
        <v>1.2</v>
      </c>
      <c r="B5" s="298"/>
      <c r="C5" s="307" t="s">
        <v>4</v>
      </c>
      <c r="D5" s="307"/>
      <c r="E5" s="303"/>
      <c r="IF5" s="300"/>
      <c r="IG5" s="300"/>
      <c r="IH5" s="300"/>
      <c r="II5" s="300"/>
      <c r="IJ5" s="300"/>
      <c r="IK5" s="300"/>
      <c r="IL5" s="300"/>
    </row>
    <row r="6" s="294" customFormat="1" ht="17.1" customHeight="1" spans="1:246">
      <c r="A6" s="309">
        <v>1.3</v>
      </c>
      <c r="B6" s="298"/>
      <c r="C6" s="307" t="s">
        <v>5</v>
      </c>
      <c r="D6" s="307"/>
      <c r="E6" s="303"/>
      <c r="IF6" s="300"/>
      <c r="IG6" s="300"/>
      <c r="IH6" s="300"/>
      <c r="II6" s="300"/>
      <c r="IJ6" s="300"/>
      <c r="IK6" s="300"/>
      <c r="IL6" s="300"/>
    </row>
    <row r="7" s="294" customFormat="1" ht="17.1" customHeight="1" spans="1:246">
      <c r="A7" s="309">
        <v>1.4</v>
      </c>
      <c r="B7" s="298"/>
      <c r="C7" s="307" t="s">
        <v>6</v>
      </c>
      <c r="D7" s="307"/>
      <c r="E7" s="303"/>
      <c r="IF7" s="300"/>
      <c r="IG7" s="300"/>
      <c r="IH7" s="300"/>
      <c r="II7" s="300"/>
      <c r="IJ7" s="300"/>
      <c r="IK7" s="300"/>
      <c r="IL7" s="300"/>
    </row>
    <row r="8" s="294" customFormat="1" ht="17.1" customHeight="1" spans="1:246">
      <c r="A8" s="309">
        <v>1.5</v>
      </c>
      <c r="B8" s="298"/>
      <c r="C8" s="307" t="s">
        <v>7</v>
      </c>
      <c r="D8" s="307"/>
      <c r="E8" s="303"/>
      <c r="IF8" s="300"/>
      <c r="IG8" s="300"/>
      <c r="IH8" s="300"/>
      <c r="II8" s="300"/>
      <c r="IJ8" s="300"/>
      <c r="IK8" s="300"/>
      <c r="IL8" s="300"/>
    </row>
    <row r="9" s="294" customFormat="1" ht="17.1" customHeight="1" spans="1:246">
      <c r="A9" s="309">
        <v>1.6</v>
      </c>
      <c r="B9" s="298"/>
      <c r="C9" s="307" t="s">
        <v>8</v>
      </c>
      <c r="D9" s="307"/>
      <c r="E9" s="303"/>
      <c r="IF9" s="300"/>
      <c r="IG9" s="300"/>
      <c r="IH9" s="300"/>
      <c r="II9" s="300"/>
      <c r="IJ9" s="300"/>
      <c r="IK9" s="300"/>
      <c r="IL9" s="300"/>
    </row>
    <row r="10" s="294" customFormat="1" ht="17.1" customHeight="1" spans="1:246">
      <c r="A10" s="309">
        <v>1.7</v>
      </c>
      <c r="B10" s="298"/>
      <c r="C10" s="307" t="s">
        <v>9</v>
      </c>
      <c r="D10" s="307"/>
      <c r="E10" s="303"/>
      <c r="IF10" s="300"/>
      <c r="IG10" s="300"/>
      <c r="IH10" s="300"/>
      <c r="II10" s="300"/>
      <c r="IJ10" s="300"/>
      <c r="IK10" s="300"/>
      <c r="IL10" s="300"/>
    </row>
    <row r="11" s="294" customFormat="1" ht="17.1" customHeight="1" spans="2:246">
      <c r="B11" s="305" t="s">
        <v>10</v>
      </c>
      <c r="C11" s="305"/>
      <c r="D11" s="305"/>
      <c r="E11" s="303"/>
      <c r="IF11" s="300"/>
      <c r="IG11" s="300"/>
      <c r="IH11" s="300"/>
      <c r="II11" s="300"/>
      <c r="IJ11" s="300"/>
      <c r="IK11" s="300"/>
      <c r="IL11" s="300"/>
    </row>
    <row r="12" s="294" customFormat="1" ht="17.1" customHeight="1" spans="1:246">
      <c r="A12" s="309">
        <v>1.8</v>
      </c>
      <c r="B12" s="305"/>
      <c r="C12" s="307" t="s">
        <v>11</v>
      </c>
      <c r="D12" s="307"/>
      <c r="E12" s="303"/>
      <c r="IF12" s="300"/>
      <c r="IG12" s="300"/>
      <c r="IH12" s="300"/>
      <c r="II12" s="300"/>
      <c r="IJ12" s="300"/>
      <c r="IK12" s="300"/>
      <c r="IL12" s="300"/>
    </row>
    <row r="13" s="294" customFormat="1" ht="17.1" customHeight="1" spans="2:246">
      <c r="B13" s="305" t="s">
        <v>12</v>
      </c>
      <c r="C13" s="305"/>
      <c r="D13" s="305"/>
      <c r="E13" s="303"/>
      <c r="IF13" s="300"/>
      <c r="IG13" s="300"/>
      <c r="IH13" s="300"/>
      <c r="II13" s="300"/>
      <c r="IJ13" s="300"/>
      <c r="IK13" s="300"/>
      <c r="IL13" s="300"/>
    </row>
    <row r="14" s="294" customFormat="1" ht="17.1" customHeight="1" spans="1:246">
      <c r="A14" s="309">
        <v>1.9</v>
      </c>
      <c r="B14" s="298"/>
      <c r="C14" s="307" t="s">
        <v>13</v>
      </c>
      <c r="D14" s="307"/>
      <c r="E14" s="303"/>
      <c r="IF14" s="300"/>
      <c r="IG14" s="300"/>
      <c r="IH14" s="300"/>
      <c r="II14" s="300"/>
      <c r="IJ14" s="300"/>
      <c r="IK14" s="300"/>
      <c r="IL14" s="300"/>
    </row>
    <row r="15" s="294" customFormat="1" ht="17.1" customHeight="1" spans="1:246">
      <c r="A15" s="297"/>
      <c r="B15" s="305" t="s">
        <v>14</v>
      </c>
      <c r="C15" s="305"/>
      <c r="D15" s="305"/>
      <c r="E15" s="303"/>
      <c r="IF15" s="300"/>
      <c r="IG15" s="300"/>
      <c r="IH15" s="300"/>
      <c r="II15" s="300"/>
      <c r="IJ15" s="300"/>
      <c r="IK15" s="300"/>
      <c r="IL15" s="300"/>
    </row>
    <row r="16" s="294" customFormat="1" ht="17.1" customHeight="1" spans="1:246">
      <c r="A16" s="297">
        <v>1.1</v>
      </c>
      <c r="B16" s="298"/>
      <c r="C16" s="307" t="s">
        <v>15</v>
      </c>
      <c r="D16" s="307"/>
      <c r="E16" s="303"/>
      <c r="IF16" s="300"/>
      <c r="IG16" s="300"/>
      <c r="IH16" s="300"/>
      <c r="II16" s="300"/>
      <c r="IJ16" s="300"/>
      <c r="IK16" s="300"/>
      <c r="IL16" s="300"/>
    </row>
    <row r="17" s="294" customFormat="1" ht="17.1" customHeight="1" spans="1:246">
      <c r="A17" s="297">
        <v>1.11</v>
      </c>
      <c r="B17" s="298"/>
      <c r="C17" s="307" t="s">
        <v>16</v>
      </c>
      <c r="D17" s="307"/>
      <c r="E17" s="303"/>
      <c r="IF17" s="300"/>
      <c r="IG17" s="300"/>
      <c r="IH17" s="300"/>
      <c r="II17" s="300"/>
      <c r="IJ17" s="300"/>
      <c r="IK17" s="300"/>
      <c r="IL17" s="300"/>
    </row>
    <row r="18" s="294" customFormat="1" ht="17.1" customHeight="1" spans="1:246">
      <c r="A18" s="297">
        <v>1.12</v>
      </c>
      <c r="B18" s="298"/>
      <c r="C18" s="307" t="s">
        <v>17</v>
      </c>
      <c r="D18" s="307"/>
      <c r="E18" s="303"/>
      <c r="IF18" s="300"/>
      <c r="IG18" s="300"/>
      <c r="IH18" s="300"/>
      <c r="II18" s="300"/>
      <c r="IJ18" s="300"/>
      <c r="IK18" s="300"/>
      <c r="IL18" s="300"/>
    </row>
    <row r="19" s="294" customFormat="1" ht="17.1" customHeight="1" spans="1:246">
      <c r="A19" s="297">
        <v>1.13</v>
      </c>
      <c r="B19" s="298"/>
      <c r="C19" s="307" t="s">
        <v>18</v>
      </c>
      <c r="D19" s="307"/>
      <c r="E19" s="303"/>
      <c r="IF19" s="300"/>
      <c r="IG19" s="300"/>
      <c r="IH19" s="300"/>
      <c r="II19" s="300"/>
      <c r="IJ19" s="300"/>
      <c r="IK19" s="300"/>
      <c r="IL19" s="300"/>
    </row>
    <row r="20" s="295" customFormat="1" ht="17.1" customHeight="1" spans="1:5">
      <c r="A20" s="297">
        <v>1.14</v>
      </c>
      <c r="C20" s="307" t="s">
        <v>19</v>
      </c>
      <c r="D20" s="307"/>
      <c r="E20" s="303"/>
    </row>
    <row r="21" s="296" customFormat="1" ht="17.1" customHeight="1" spans="1:5">
      <c r="A21" s="297">
        <v>1.15</v>
      </c>
      <c r="C21" s="307" t="s">
        <v>20</v>
      </c>
      <c r="D21" s="307"/>
      <c r="E21" s="303"/>
    </row>
    <row r="22" s="294" customFormat="1" ht="17.1" customHeight="1" spans="1:5">
      <c r="A22" s="297">
        <v>1.16</v>
      </c>
      <c r="C22" s="307" t="s">
        <v>21</v>
      </c>
      <c r="D22" s="307"/>
      <c r="E22" s="303"/>
    </row>
    <row r="23" s="294" customFormat="1" ht="17.1" customHeight="1" spans="1:5">
      <c r="A23" s="297">
        <v>1.17</v>
      </c>
      <c r="C23" s="307" t="s">
        <v>22</v>
      </c>
      <c r="D23" s="307"/>
      <c r="E23" s="303"/>
    </row>
    <row r="24" s="294" customFormat="1" ht="17.1" customHeight="1" spans="1:5">
      <c r="A24" s="297">
        <v>1.18</v>
      </c>
      <c r="C24" s="310" t="s">
        <v>23</v>
      </c>
      <c r="D24" s="310"/>
      <c r="E24" s="303"/>
    </row>
    <row r="25" s="294" customFormat="1" ht="17.1" customHeight="1" spans="1:5">
      <c r="A25" s="297">
        <v>1.19</v>
      </c>
      <c r="C25" s="310" t="s">
        <v>24</v>
      </c>
      <c r="D25" s="310"/>
      <c r="E25" s="303"/>
    </row>
    <row r="26" s="294" customFormat="1" ht="17.1" customHeight="1" spans="1:5">
      <c r="A26" s="297">
        <v>1.2</v>
      </c>
      <c r="C26" s="310" t="s">
        <v>25</v>
      </c>
      <c r="D26" s="310"/>
      <c r="E26" s="303"/>
    </row>
    <row r="27" s="294" customFormat="1" ht="17.1" customHeight="1" spans="1:5">
      <c r="A27" s="297">
        <v>1.21</v>
      </c>
      <c r="C27" s="310" t="s">
        <v>26</v>
      </c>
      <c r="D27" s="310"/>
      <c r="E27" s="303"/>
    </row>
    <row r="28" s="294" customFormat="1" ht="17.1" customHeight="1" spans="1:5">
      <c r="A28" s="297">
        <v>1.22</v>
      </c>
      <c r="C28" s="307" t="s">
        <v>27</v>
      </c>
      <c r="D28" s="307"/>
      <c r="E28" s="303"/>
    </row>
    <row r="29" s="294" customFormat="1" ht="17.1" customHeight="1" spans="1:5">
      <c r="A29" s="297">
        <v>1.23</v>
      </c>
      <c r="C29" s="307" t="s">
        <v>28</v>
      </c>
      <c r="D29" s="307"/>
      <c r="E29" s="303"/>
    </row>
    <row r="30" s="294" customFormat="1" ht="17.1" customHeight="1" spans="1:5">
      <c r="A30" s="297">
        <v>1.24</v>
      </c>
      <c r="C30" s="307" t="s">
        <v>29</v>
      </c>
      <c r="D30" s="307"/>
      <c r="E30" s="303"/>
    </row>
    <row r="31" s="294" customFormat="1" ht="17.1" customHeight="1" spans="1:5">
      <c r="A31" s="297">
        <v>1.25</v>
      </c>
      <c r="C31" s="307" t="s">
        <v>30</v>
      </c>
      <c r="D31" s="307"/>
      <c r="E31" s="303"/>
    </row>
    <row r="32" s="294" customFormat="1" ht="17.1" customHeight="1" spans="1:5">
      <c r="A32" s="297">
        <v>1.26</v>
      </c>
      <c r="C32" s="307" t="s">
        <v>31</v>
      </c>
      <c r="D32" s="307"/>
      <c r="E32" s="303"/>
    </row>
    <row r="33" s="294" customFormat="1" ht="17.1" customHeight="1" spans="1:5">
      <c r="A33" s="297">
        <v>1.27</v>
      </c>
      <c r="C33" s="307" t="s">
        <v>32</v>
      </c>
      <c r="D33" s="307"/>
      <c r="E33" s="303"/>
    </row>
    <row r="34" s="294" customFormat="1" ht="17.1" customHeight="1" spans="1:5">
      <c r="A34" s="297">
        <v>1.28</v>
      </c>
      <c r="C34" s="307" t="s">
        <v>33</v>
      </c>
      <c r="D34" s="307"/>
      <c r="E34" s="303"/>
    </row>
    <row r="35" s="294" customFormat="1" ht="17.1" customHeight="1" spans="1:5">
      <c r="A35" s="297">
        <v>1.29</v>
      </c>
      <c r="C35" s="307" t="s">
        <v>34</v>
      </c>
      <c r="D35" s="307"/>
      <c r="E35" s="303"/>
    </row>
    <row r="36" s="294" customFormat="1" ht="17.1" customHeight="1" spans="1:5">
      <c r="A36" s="297">
        <v>1.3</v>
      </c>
      <c r="C36" s="307" t="s">
        <v>35</v>
      </c>
      <c r="D36" s="307"/>
      <c r="E36" s="303"/>
    </row>
    <row r="37" s="294" customFormat="1" ht="17.1" customHeight="1" spans="1:5">
      <c r="A37" s="297">
        <v>1.31</v>
      </c>
      <c r="C37" s="307" t="s">
        <v>36</v>
      </c>
      <c r="D37" s="307"/>
      <c r="E37" s="303"/>
    </row>
    <row r="38" s="294" customFormat="1" ht="17.1" customHeight="1" spans="2:5">
      <c r="B38" s="305" t="s">
        <v>37</v>
      </c>
      <c r="C38" s="305"/>
      <c r="D38" s="305"/>
      <c r="E38" s="303"/>
    </row>
    <row r="39" s="294" customFormat="1" ht="17.1" customHeight="1" spans="1:5">
      <c r="A39" s="297">
        <v>1.32</v>
      </c>
      <c r="C39" s="307" t="s">
        <v>38</v>
      </c>
      <c r="D39" s="307"/>
      <c r="E39" s="303"/>
    </row>
    <row r="40" s="294" customFormat="1" ht="17.1" customHeight="1" spans="1:5">
      <c r="A40" s="297">
        <v>1.33</v>
      </c>
      <c r="C40" s="307" t="s">
        <v>39</v>
      </c>
      <c r="D40" s="307"/>
      <c r="E40" s="303"/>
    </row>
    <row r="41" s="294" customFormat="1" ht="17.1" customHeight="1" spans="1:5">
      <c r="A41" s="311">
        <v>1.34</v>
      </c>
      <c r="B41" s="312"/>
      <c r="C41" s="307" t="s">
        <v>40</v>
      </c>
      <c r="D41" s="307"/>
      <c r="E41" s="303"/>
    </row>
    <row r="42" s="294" customFormat="1" ht="17.1" customHeight="1" spans="1:5">
      <c r="A42" s="297">
        <v>1.35</v>
      </c>
      <c r="B42" s="1"/>
      <c r="C42" s="307" t="s">
        <v>41</v>
      </c>
      <c r="D42" s="307"/>
      <c r="E42" s="303"/>
    </row>
    <row r="43" s="294" customFormat="1" ht="17.1" customHeight="1" spans="1:5">
      <c r="A43" s="297">
        <v>1.36</v>
      </c>
      <c r="B43" s="1"/>
      <c r="C43" s="307" t="s">
        <v>42</v>
      </c>
      <c r="D43" s="307"/>
      <c r="E43" s="303"/>
    </row>
    <row r="44" s="294" customFormat="1" ht="17.1" customHeight="1" spans="1:5">
      <c r="A44" s="311">
        <v>1.37</v>
      </c>
      <c r="B44" s="1"/>
      <c r="C44" s="307" t="s">
        <v>43</v>
      </c>
      <c r="D44" s="307"/>
      <c r="E44" s="303"/>
    </row>
    <row r="45" s="294" customFormat="1" ht="17.1" customHeight="1" spans="2:5">
      <c r="B45" s="305" t="s">
        <v>44</v>
      </c>
      <c r="C45" s="305"/>
      <c r="D45" s="305"/>
      <c r="E45" s="303"/>
    </row>
    <row r="46" s="294" customFormat="1" ht="17.1" customHeight="1" spans="1:5">
      <c r="A46" s="311">
        <v>1.39</v>
      </c>
      <c r="C46" s="307" t="s">
        <v>45</v>
      </c>
      <c r="D46" s="307"/>
      <c r="E46" s="303"/>
    </row>
    <row r="47" s="294" customFormat="1" ht="17.1" customHeight="1" spans="1:5">
      <c r="A47" s="311">
        <v>1.4</v>
      </c>
      <c r="C47" s="307" t="s">
        <v>46</v>
      </c>
      <c r="D47" s="307"/>
      <c r="E47" s="303"/>
    </row>
    <row r="48" s="294" customFormat="1" ht="17.1" customHeight="1" spans="1:5">
      <c r="A48" s="297">
        <v>1.41</v>
      </c>
      <c r="C48" s="307" t="s">
        <v>47</v>
      </c>
      <c r="D48" s="307"/>
      <c r="E48" s="303"/>
    </row>
    <row r="49" s="294" customFormat="1" ht="17.1" customHeight="1" spans="1:5">
      <c r="A49" s="297">
        <v>1.42</v>
      </c>
      <c r="C49" s="307" t="s">
        <v>48</v>
      </c>
      <c r="D49" s="307"/>
      <c r="E49" s="303"/>
    </row>
    <row r="50" s="294" customFormat="1" ht="17.1" customHeight="1" spans="1:5">
      <c r="A50" s="297">
        <v>1.43</v>
      </c>
      <c r="C50" s="307" t="s">
        <v>49</v>
      </c>
      <c r="D50" s="307"/>
      <c r="E50" s="303"/>
    </row>
    <row r="51" s="294" customFormat="1" ht="17.1" customHeight="1" spans="1:5">
      <c r="A51" s="297">
        <v>1.44</v>
      </c>
      <c r="B51" s="303"/>
      <c r="C51" s="307" t="s">
        <v>50</v>
      </c>
      <c r="D51" s="307"/>
      <c r="E51" s="303"/>
    </row>
    <row r="52" s="294" customFormat="1" ht="17.1" customHeight="1" spans="1:5">
      <c r="A52" s="297"/>
      <c r="B52" s="305" t="s">
        <v>51</v>
      </c>
      <c r="C52" s="305"/>
      <c r="D52" s="305"/>
      <c r="E52" s="303"/>
    </row>
    <row r="53" s="294" customFormat="1" ht="17.1" customHeight="1" spans="1:5">
      <c r="A53" s="297">
        <v>1.45</v>
      </c>
      <c r="C53" s="307" t="s">
        <v>52</v>
      </c>
      <c r="D53" s="307"/>
      <c r="E53" s="303"/>
    </row>
    <row r="54" s="294" customFormat="1" ht="17.1" customHeight="1" spans="1:5">
      <c r="A54" s="297">
        <v>1.46</v>
      </c>
      <c r="C54" s="307" t="s">
        <v>53</v>
      </c>
      <c r="D54" s="307"/>
      <c r="E54" s="303"/>
    </row>
    <row r="55" s="294" customFormat="1" ht="17.1" customHeight="1" spans="1:5">
      <c r="A55" s="297">
        <v>1.47</v>
      </c>
      <c r="C55" s="307" t="s">
        <v>54</v>
      </c>
      <c r="D55" s="307"/>
      <c r="E55" s="303"/>
    </row>
    <row r="56" s="294" customFormat="1" ht="17.1" customHeight="1" spans="1:5">
      <c r="A56" s="311">
        <v>1.48</v>
      </c>
      <c r="B56" s="303"/>
      <c r="C56" s="310" t="s">
        <v>55</v>
      </c>
      <c r="D56" s="310"/>
      <c r="E56" s="303"/>
    </row>
    <row r="57" s="294" customFormat="1" ht="17.1" customHeight="1" spans="2:5">
      <c r="B57" s="305" t="s">
        <v>56</v>
      </c>
      <c r="C57" s="305"/>
      <c r="D57" s="305"/>
      <c r="E57" s="303"/>
    </row>
    <row r="58" s="294" customFormat="1" ht="17.1" customHeight="1" spans="1:5">
      <c r="A58" s="311">
        <v>1.49</v>
      </c>
      <c r="C58" s="307" t="s">
        <v>57</v>
      </c>
      <c r="D58" s="307"/>
      <c r="E58" s="303"/>
    </row>
    <row r="59" s="294" customFormat="1" ht="17.1" customHeight="1" spans="1:5">
      <c r="A59" s="311">
        <v>1.5</v>
      </c>
      <c r="C59" s="307" t="s">
        <v>58</v>
      </c>
      <c r="D59" s="307"/>
      <c r="E59" s="303"/>
    </row>
    <row r="60" s="294" customFormat="1" ht="17.1" customHeight="1" spans="1:5">
      <c r="A60" s="297">
        <v>1.51</v>
      </c>
      <c r="C60" s="307" t="s">
        <v>59</v>
      </c>
      <c r="D60" s="307"/>
      <c r="E60" s="303"/>
    </row>
    <row r="61" s="294" customFormat="1" ht="17.1" customHeight="1" spans="1:5">
      <c r="A61" s="311">
        <v>1.52</v>
      </c>
      <c r="B61" s="300"/>
      <c r="C61" s="307" t="s">
        <v>60</v>
      </c>
      <c r="D61" s="307"/>
      <c r="E61" s="303"/>
    </row>
    <row r="62" s="294" customFormat="1" ht="17.1" customHeight="1" spans="1:5">
      <c r="A62" s="311">
        <v>1.53</v>
      </c>
      <c r="B62" s="300"/>
      <c r="C62" s="307" t="s">
        <v>61</v>
      </c>
      <c r="D62" s="307"/>
      <c r="E62" s="303"/>
    </row>
    <row r="63" s="294" customFormat="1" ht="17.1" customHeight="1" spans="1:5">
      <c r="A63" s="311">
        <v>1.54</v>
      </c>
      <c r="B63" s="300"/>
      <c r="C63" s="307" t="s">
        <v>62</v>
      </c>
      <c r="D63" s="307"/>
      <c r="E63" s="303"/>
    </row>
    <row r="64" s="294" customFormat="1" ht="17.1" customHeight="1" spans="1:5">
      <c r="A64" s="311">
        <v>1.55</v>
      </c>
      <c r="B64" s="313"/>
      <c r="C64" s="307" t="s">
        <v>63</v>
      </c>
      <c r="D64" s="307"/>
      <c r="E64" s="303"/>
    </row>
    <row r="65" s="294" customFormat="1" ht="17.1" customHeight="1" spans="1:5">
      <c r="A65" s="311">
        <v>1.56</v>
      </c>
      <c r="B65" s="313"/>
      <c r="C65" s="307" t="s">
        <v>64</v>
      </c>
      <c r="D65" s="307"/>
      <c r="E65" s="303"/>
    </row>
    <row r="66" s="294" customFormat="1" ht="17.1" customHeight="1" spans="1:5">
      <c r="A66" s="311">
        <v>1.57</v>
      </c>
      <c r="B66" s="313"/>
      <c r="C66" s="307" t="s">
        <v>65</v>
      </c>
      <c r="D66" s="307"/>
      <c r="E66" s="303"/>
    </row>
    <row r="67" s="294" customFormat="1" ht="17.1" customHeight="1" spans="1:5">
      <c r="A67" s="311">
        <v>1.58</v>
      </c>
      <c r="B67" s="313"/>
      <c r="C67" s="307" t="s">
        <v>66</v>
      </c>
      <c r="D67" s="307"/>
      <c r="E67" s="303"/>
    </row>
    <row r="68" s="294" customFormat="1" ht="17.1" customHeight="1" spans="1:5">
      <c r="A68" s="297">
        <v>1.59</v>
      </c>
      <c r="B68" s="313"/>
      <c r="C68" s="307" t="s">
        <v>67</v>
      </c>
      <c r="D68" s="307"/>
      <c r="E68" s="303"/>
    </row>
    <row r="69" s="294" customFormat="1" ht="17.1" customHeight="1" spans="1:5">
      <c r="A69" s="311">
        <v>1.6</v>
      </c>
      <c r="B69" s="313"/>
      <c r="C69" s="307" t="s">
        <v>68</v>
      </c>
      <c r="D69" s="307"/>
      <c r="E69" s="303"/>
    </row>
    <row r="70" s="294" customFormat="1" ht="17.1" customHeight="1" spans="1:5">
      <c r="A70" s="311">
        <v>1.61</v>
      </c>
      <c r="B70" s="313"/>
      <c r="C70" s="307" t="s">
        <v>69</v>
      </c>
      <c r="D70" s="307"/>
      <c r="E70" s="303"/>
    </row>
    <row r="71" s="294" customFormat="1" ht="17.1" customHeight="1" spans="1:5">
      <c r="A71" s="297">
        <v>1.62</v>
      </c>
      <c r="B71" s="313"/>
      <c r="C71" s="307" t="s">
        <v>70</v>
      </c>
      <c r="D71" s="307"/>
      <c r="E71" s="303"/>
    </row>
    <row r="72" s="294" customFormat="1" ht="17.1" customHeight="1" spans="1:5">
      <c r="A72" s="297">
        <v>1.63</v>
      </c>
      <c r="B72" s="313"/>
      <c r="C72" s="310" t="s">
        <v>71</v>
      </c>
      <c r="D72" s="310"/>
      <c r="E72" s="303"/>
    </row>
    <row r="73" s="294" customFormat="1" ht="17.1" customHeight="1" spans="2:5">
      <c r="B73" s="305" t="s">
        <v>72</v>
      </c>
      <c r="C73" s="305"/>
      <c r="D73" s="305"/>
      <c r="E73" s="303"/>
    </row>
    <row r="74" s="294" customFormat="1" ht="17.1" customHeight="1" spans="1:5">
      <c r="A74" s="311">
        <v>1.64</v>
      </c>
      <c r="C74" s="307" t="s">
        <v>73</v>
      </c>
      <c r="D74" s="307"/>
      <c r="E74" s="303"/>
    </row>
    <row r="75" s="294" customFormat="1" ht="17.1" customHeight="1" spans="1:5">
      <c r="A75" s="297">
        <v>1.65</v>
      </c>
      <c r="C75" s="307" t="s">
        <v>74</v>
      </c>
      <c r="D75" s="307"/>
      <c r="E75" s="303"/>
    </row>
    <row r="76" s="294" customFormat="1" ht="17.1" customHeight="1" spans="1:5">
      <c r="A76" s="297">
        <v>1.66</v>
      </c>
      <c r="C76" s="307" t="s">
        <v>75</v>
      </c>
      <c r="D76" s="307"/>
      <c r="E76" s="303"/>
    </row>
    <row r="77" s="294" customFormat="1" ht="17.1" customHeight="1" spans="1:5">
      <c r="A77" s="311">
        <v>1.67</v>
      </c>
      <c r="C77" s="307" t="s">
        <v>76</v>
      </c>
      <c r="D77" s="307"/>
      <c r="E77" s="303"/>
    </row>
    <row r="78" s="294" customFormat="1" ht="17.1" customHeight="1" spans="1:5">
      <c r="A78" s="311">
        <v>1.68</v>
      </c>
      <c r="C78" s="307" t="s">
        <v>77</v>
      </c>
      <c r="D78" s="307"/>
      <c r="E78" s="303"/>
    </row>
    <row r="79" s="294" customFormat="1" ht="17.1" customHeight="1" spans="1:5">
      <c r="A79" s="311">
        <v>1.69</v>
      </c>
      <c r="C79" s="307" t="s">
        <v>78</v>
      </c>
      <c r="D79" s="307"/>
      <c r="E79" s="303"/>
    </row>
    <row r="80" s="294" customFormat="1" ht="17.1" customHeight="1" spans="1:5">
      <c r="A80" s="311">
        <v>1.7</v>
      </c>
      <c r="C80" s="307" t="s">
        <v>79</v>
      </c>
      <c r="D80" s="307"/>
      <c r="E80" s="303"/>
    </row>
    <row r="81" s="294" customFormat="1" ht="17.1" customHeight="1" spans="1:5">
      <c r="A81" s="297">
        <v>1.71</v>
      </c>
      <c r="B81" s="303"/>
      <c r="C81" s="307" t="s">
        <v>80</v>
      </c>
      <c r="D81" s="307"/>
      <c r="E81" s="303"/>
    </row>
    <row r="82" s="294" customFormat="1" ht="17.1" customHeight="1" spans="1:5">
      <c r="A82" s="297">
        <v>1.71</v>
      </c>
      <c r="B82" s="303"/>
      <c r="C82" s="307" t="s">
        <v>81</v>
      </c>
      <c r="D82" s="307"/>
      <c r="E82" s="303"/>
    </row>
    <row r="83" s="294" customFormat="1" ht="17.1" customHeight="1" spans="1:5">
      <c r="A83" s="297">
        <v>1.72</v>
      </c>
      <c r="B83" s="303"/>
      <c r="C83" s="310" t="s">
        <v>82</v>
      </c>
      <c r="D83" s="310"/>
      <c r="E83" s="303"/>
    </row>
    <row r="84" s="294" customFormat="1" ht="17.1" customHeight="1" spans="1:5">
      <c r="A84" s="297">
        <v>1.73</v>
      </c>
      <c r="B84" s="303"/>
      <c r="C84" s="310" t="s">
        <v>83</v>
      </c>
      <c r="D84" s="310"/>
      <c r="E84" s="303"/>
    </row>
    <row r="85" s="294" customFormat="1" ht="17.1" customHeight="1" spans="1:5">
      <c r="A85" s="311">
        <v>1.74</v>
      </c>
      <c r="B85" s="303"/>
      <c r="C85" s="307" t="s">
        <v>84</v>
      </c>
      <c r="D85" s="307"/>
      <c r="E85" s="303"/>
    </row>
    <row r="86" s="294" customFormat="1" ht="17.1" customHeight="1" spans="1:5">
      <c r="A86" s="311">
        <v>1.75</v>
      </c>
      <c r="B86" s="305" t="s">
        <v>85</v>
      </c>
      <c r="C86" s="305"/>
      <c r="D86" s="305"/>
      <c r="E86" s="303"/>
    </row>
    <row r="87" s="294" customFormat="1" ht="17.1" customHeight="1" spans="1:5">
      <c r="A87" s="311">
        <v>1.76</v>
      </c>
      <c r="B87" s="303"/>
      <c r="C87" s="307" t="s">
        <v>85</v>
      </c>
      <c r="D87" s="307"/>
      <c r="E87" s="303"/>
    </row>
    <row r="88" s="294" customFormat="1" ht="17.1" customHeight="1" spans="2:4">
      <c r="B88" s="305" t="s">
        <v>86</v>
      </c>
      <c r="C88" s="305"/>
      <c r="D88" s="305"/>
    </row>
    <row r="89" s="294" customFormat="1" ht="17.1" customHeight="1" spans="1:4">
      <c r="A89" s="297">
        <v>1.77</v>
      </c>
      <c r="C89" s="307" t="s">
        <v>87</v>
      </c>
      <c r="D89" s="307"/>
    </row>
    <row r="90" s="294" customFormat="1" ht="17.1" customHeight="1" spans="1:4">
      <c r="A90" s="297">
        <v>1.78</v>
      </c>
      <c r="C90" s="307" t="s">
        <v>88</v>
      </c>
      <c r="D90" s="307"/>
    </row>
    <row r="91" s="294" customFormat="1" ht="17.1" customHeight="1" spans="1:4">
      <c r="A91" s="297">
        <v>1.79</v>
      </c>
      <c r="B91" s="303"/>
      <c r="C91" s="307" t="s">
        <v>89</v>
      </c>
      <c r="D91" s="307"/>
    </row>
    <row r="92" s="294" customFormat="1" ht="17.1" customHeight="1" spans="1:4">
      <c r="A92" s="297">
        <v>1.8</v>
      </c>
      <c r="B92" s="303"/>
      <c r="C92" s="310" t="s">
        <v>90</v>
      </c>
      <c r="D92" s="310"/>
    </row>
    <row r="93" s="294" customFormat="1" ht="17.1" customHeight="1" spans="2:4">
      <c r="B93" s="305" t="s">
        <v>91</v>
      </c>
      <c r="C93" s="305"/>
      <c r="D93" s="305"/>
    </row>
    <row r="94" s="294" customFormat="1" ht="17.1" customHeight="1" spans="1:4">
      <c r="A94" s="297">
        <v>1.81</v>
      </c>
      <c r="C94" s="307" t="s">
        <v>92</v>
      </c>
      <c r="D94" s="307"/>
    </row>
    <row r="95" s="294" customFormat="1" ht="17.1" customHeight="1" spans="2:4">
      <c r="B95" s="305" t="s">
        <v>93</v>
      </c>
      <c r="C95" s="305"/>
      <c r="D95" s="305"/>
    </row>
    <row r="96" s="294" customFormat="1" ht="17.1" customHeight="1" spans="1:4">
      <c r="A96" s="297">
        <v>1.82</v>
      </c>
      <c r="C96" s="307" t="s">
        <v>94</v>
      </c>
      <c r="D96" s="307"/>
    </row>
    <row r="97" s="294" customFormat="1" ht="17.1" customHeight="1" spans="1:4">
      <c r="A97" s="297">
        <v>1.83</v>
      </c>
      <c r="B97" s="303"/>
      <c r="C97" s="307" t="s">
        <v>95</v>
      </c>
      <c r="D97" s="307"/>
    </row>
    <row r="98" s="294" customFormat="1" ht="17.1" customHeight="1" spans="2:4">
      <c r="B98" s="305" t="s">
        <v>96</v>
      </c>
      <c r="C98" s="305"/>
      <c r="D98" s="305"/>
    </row>
    <row r="99" s="294" customFormat="1" ht="17.1" customHeight="1" spans="1:4">
      <c r="A99" s="297">
        <v>1.84</v>
      </c>
      <c r="C99" s="307" t="s">
        <v>97</v>
      </c>
      <c r="D99" s="307"/>
    </row>
    <row r="100" s="294" customFormat="1" ht="17.1" customHeight="1" spans="1:4">
      <c r="A100" s="297">
        <v>1.85</v>
      </c>
      <c r="C100" s="307" t="s">
        <v>98</v>
      </c>
      <c r="D100" s="307"/>
    </row>
    <row r="101" s="294" customFormat="1" ht="17.1" customHeight="1" spans="1:4">
      <c r="A101" s="297">
        <v>1.86</v>
      </c>
      <c r="C101" s="307" t="s">
        <v>99</v>
      </c>
      <c r="D101" s="307"/>
    </row>
    <row r="102" s="294" customFormat="1" ht="17.1" customHeight="1" spans="1:4">
      <c r="A102" s="297">
        <v>1.87</v>
      </c>
      <c r="B102" s="303"/>
      <c r="C102" s="307" t="s">
        <v>100</v>
      </c>
      <c r="D102" s="307"/>
    </row>
    <row r="103" s="294" customFormat="1" ht="17.1" customHeight="1" spans="1:4">
      <c r="A103" s="297">
        <v>1.88</v>
      </c>
      <c r="B103" s="303"/>
      <c r="C103" s="307" t="s">
        <v>101</v>
      </c>
      <c r="D103" s="307"/>
    </row>
    <row r="104" s="294" customFormat="1" ht="17.1" customHeight="1" spans="1:4">
      <c r="A104" s="297">
        <v>1.89</v>
      </c>
      <c r="B104" s="303"/>
      <c r="C104" s="307" t="s">
        <v>102</v>
      </c>
      <c r="D104" s="307"/>
    </row>
    <row r="105" s="294" customFormat="1" ht="17.1" customHeight="1" spans="2:4">
      <c r="B105" s="305" t="s">
        <v>103</v>
      </c>
      <c r="C105" s="305"/>
      <c r="D105" s="305"/>
    </row>
    <row r="106" s="294" customFormat="1" ht="17.1" customHeight="1" spans="1:4">
      <c r="A106" s="297">
        <v>1.9</v>
      </c>
      <c r="C106" s="307" t="s">
        <v>104</v>
      </c>
      <c r="D106" s="307"/>
    </row>
    <row r="107" s="294" customFormat="1" ht="17.1" customHeight="1" spans="2:4">
      <c r="B107" s="305" t="s">
        <v>105</v>
      </c>
      <c r="C107" s="305"/>
      <c r="D107" s="305"/>
    </row>
    <row r="108" s="294" customFormat="1" ht="17.1" customHeight="1" spans="1:4">
      <c r="A108" s="297">
        <v>1.91</v>
      </c>
      <c r="C108" s="307" t="s">
        <v>105</v>
      </c>
      <c r="D108" s="307"/>
    </row>
    <row r="109" s="294" customFormat="1" ht="18.95" customHeight="1" spans="1:4">
      <c r="A109" s="302" t="s">
        <v>106</v>
      </c>
      <c r="B109" s="302"/>
      <c r="C109" s="302"/>
      <c r="D109" s="302"/>
    </row>
    <row r="110" s="294" customFormat="1" ht="17.1" customHeight="1" spans="2:4">
      <c r="B110" s="305" t="s">
        <v>107</v>
      </c>
      <c r="C110" s="305"/>
      <c r="D110" s="305"/>
    </row>
    <row r="111" s="294" customFormat="1" ht="17.1" customHeight="1" spans="1:4">
      <c r="A111" s="309">
        <v>2.1</v>
      </c>
      <c r="C111" s="307" t="s">
        <v>108</v>
      </c>
      <c r="D111" s="307"/>
    </row>
    <row r="112" s="294" customFormat="1" ht="17.1" customHeight="1" spans="1:4">
      <c r="A112" s="309">
        <v>2.2</v>
      </c>
      <c r="C112" s="307" t="s">
        <v>109</v>
      </c>
      <c r="D112" s="307"/>
    </row>
    <row r="113" s="294" customFormat="1" ht="17.1" customHeight="1" spans="1:4">
      <c r="A113" s="309">
        <v>2.3</v>
      </c>
      <c r="C113" s="307" t="s">
        <v>110</v>
      </c>
      <c r="D113" s="307"/>
    </row>
    <row r="114" s="294" customFormat="1" ht="17.1" customHeight="1" spans="1:4">
      <c r="A114" s="309">
        <v>2.4</v>
      </c>
      <c r="C114" s="310" t="s">
        <v>111</v>
      </c>
      <c r="D114" s="310"/>
    </row>
    <row r="115" s="294" customFormat="1" ht="17.1" customHeight="1" spans="1:4">
      <c r="A115" s="309">
        <v>2.5</v>
      </c>
      <c r="C115" s="310" t="s">
        <v>112</v>
      </c>
      <c r="D115" s="310"/>
    </row>
    <row r="116" s="294" customFormat="1" ht="17.1" customHeight="1" spans="1:4">
      <c r="A116" s="309">
        <v>2.6</v>
      </c>
      <c r="C116" s="310" t="s">
        <v>113</v>
      </c>
      <c r="D116" s="310"/>
    </row>
    <row r="117" s="294" customFormat="1" ht="17.1" customHeight="1" spans="1:4">
      <c r="A117" s="309">
        <v>2.7</v>
      </c>
      <c r="C117" s="307" t="s">
        <v>114</v>
      </c>
      <c r="D117" s="307"/>
    </row>
    <row r="118" s="294" customFormat="1" ht="17.1" customHeight="1" spans="1:4">
      <c r="A118" s="309">
        <v>2.8</v>
      </c>
      <c r="C118" s="307" t="s">
        <v>115</v>
      </c>
      <c r="D118" s="307"/>
    </row>
    <row r="119" s="294" customFormat="1" ht="17.1" customHeight="1" spans="1:4">
      <c r="A119" s="309">
        <v>2.9</v>
      </c>
      <c r="C119" s="307" t="s">
        <v>116</v>
      </c>
      <c r="D119" s="307"/>
    </row>
    <row r="120" s="294" customFormat="1" ht="17.1" customHeight="1" spans="1:4">
      <c r="A120" s="297">
        <v>2.1</v>
      </c>
      <c r="C120" s="307" t="s">
        <v>117</v>
      </c>
      <c r="D120" s="307"/>
    </row>
    <row r="121" s="294" customFormat="1" ht="17.1" customHeight="1" spans="1:4">
      <c r="A121" s="297">
        <v>2.11</v>
      </c>
      <c r="B121" s="303"/>
      <c r="C121" s="307" t="s">
        <v>118</v>
      </c>
      <c r="D121" s="307"/>
    </row>
    <row r="122" s="294" customFormat="1" ht="17.1" customHeight="1" spans="2:4">
      <c r="B122" s="305" t="s">
        <v>119</v>
      </c>
      <c r="C122" s="305"/>
      <c r="D122" s="305"/>
    </row>
    <row r="123" s="294" customFormat="1" ht="17.1" customHeight="1" spans="1:4">
      <c r="A123" s="297">
        <v>2.12</v>
      </c>
      <c r="C123" s="307" t="s">
        <v>120</v>
      </c>
      <c r="D123" s="307"/>
    </row>
    <row r="124" s="294" customFormat="1" ht="17.1" customHeight="1" spans="1:4">
      <c r="A124" s="297">
        <v>2.13</v>
      </c>
      <c r="C124" s="307" t="s">
        <v>121</v>
      </c>
      <c r="D124" s="307"/>
    </row>
    <row r="125" s="294" customFormat="1" ht="17.1" customHeight="1" spans="1:4">
      <c r="A125" s="314">
        <v>2.14</v>
      </c>
      <c r="C125" s="310" t="s">
        <v>122</v>
      </c>
      <c r="D125" s="310"/>
    </row>
    <row r="126" s="294" customFormat="1" ht="17.1" customHeight="1" spans="1:4">
      <c r="A126" s="297">
        <v>2.15</v>
      </c>
      <c r="C126" s="310" t="s">
        <v>123</v>
      </c>
      <c r="D126" s="310"/>
    </row>
    <row r="127" s="294" customFormat="1" ht="17.1" customHeight="1" spans="1:4">
      <c r="A127" s="297">
        <v>2.16</v>
      </c>
      <c r="C127" s="310" t="s">
        <v>124</v>
      </c>
      <c r="D127" s="310"/>
    </row>
    <row r="128" s="294" customFormat="1" ht="17.1" customHeight="1" spans="1:4">
      <c r="A128" s="297">
        <v>2.17</v>
      </c>
      <c r="C128" s="307" t="s">
        <v>125</v>
      </c>
      <c r="D128" s="307"/>
    </row>
    <row r="129" s="294" customFormat="1" ht="17.1" customHeight="1" spans="1:4">
      <c r="A129" s="297">
        <v>2.18</v>
      </c>
      <c r="C129" s="307" t="s">
        <v>126</v>
      </c>
      <c r="D129" s="307"/>
    </row>
    <row r="130" s="294" customFormat="1" ht="17.1" customHeight="1" spans="1:4">
      <c r="A130" s="297">
        <v>2.19</v>
      </c>
      <c r="C130" s="307" t="s">
        <v>127</v>
      </c>
      <c r="D130" s="307"/>
    </row>
    <row r="131" s="294" customFormat="1" ht="17.1" customHeight="1" spans="1:4">
      <c r="A131" s="297">
        <v>2.2</v>
      </c>
      <c r="C131" s="307" t="s">
        <v>128</v>
      </c>
      <c r="D131" s="307"/>
    </row>
    <row r="132" s="294" customFormat="1" ht="17.1" customHeight="1" spans="1:4">
      <c r="A132" s="297">
        <v>2.21</v>
      </c>
      <c r="C132" s="307" t="s">
        <v>129</v>
      </c>
      <c r="D132" s="307"/>
    </row>
    <row r="133" s="294" customFormat="1" ht="17.1" customHeight="1" spans="1:4">
      <c r="A133" s="297">
        <v>2.22</v>
      </c>
      <c r="C133" s="307" t="s">
        <v>130</v>
      </c>
      <c r="D133" s="307"/>
    </row>
    <row r="134" s="294" customFormat="1" ht="17.1" customHeight="1" spans="1:4">
      <c r="A134" s="297">
        <v>2.23</v>
      </c>
      <c r="C134" s="307" t="s">
        <v>131</v>
      </c>
      <c r="D134" s="307"/>
    </row>
    <row r="135" s="294" customFormat="1" ht="17.1" customHeight="1" spans="1:4">
      <c r="A135" s="297">
        <v>2.24</v>
      </c>
      <c r="C135" s="310" t="s">
        <v>132</v>
      </c>
      <c r="D135" s="310"/>
    </row>
    <row r="136" s="294" customFormat="1" ht="17.1" customHeight="1" spans="1:4">
      <c r="A136" s="297">
        <v>2.25</v>
      </c>
      <c r="C136" s="307" t="s">
        <v>133</v>
      </c>
      <c r="D136" s="307"/>
    </row>
    <row r="137" s="294" customFormat="1" ht="17.1" customHeight="1" spans="1:4">
      <c r="A137" s="297">
        <v>2.26</v>
      </c>
      <c r="C137" s="307" t="s">
        <v>134</v>
      </c>
      <c r="D137" s="307"/>
    </row>
    <row r="138" s="294" customFormat="1" ht="17.1" customHeight="1" spans="1:4">
      <c r="A138" s="297">
        <v>2.27</v>
      </c>
      <c r="C138" s="307" t="s">
        <v>135</v>
      </c>
      <c r="D138" s="307"/>
    </row>
    <row r="139" s="294" customFormat="1" ht="17.1" customHeight="1" spans="1:4">
      <c r="A139" s="297">
        <v>2.28</v>
      </c>
      <c r="C139" s="307" t="s">
        <v>136</v>
      </c>
      <c r="D139" s="307"/>
    </row>
    <row r="140" s="294" customFormat="1" ht="17.1" customHeight="1" spans="1:4">
      <c r="A140" s="297">
        <v>2.29</v>
      </c>
      <c r="C140" s="307" t="s">
        <v>137</v>
      </c>
      <c r="D140" s="307"/>
    </row>
    <row r="141" s="294" customFormat="1" ht="17.1" customHeight="1" spans="1:4">
      <c r="A141" s="315">
        <v>2.3</v>
      </c>
      <c r="C141" s="310" t="s">
        <v>138</v>
      </c>
      <c r="D141" s="310"/>
    </row>
    <row r="142" s="294" customFormat="1" ht="17.1" customHeight="1" spans="1:4">
      <c r="A142" s="315">
        <v>2.31</v>
      </c>
      <c r="C142" s="310" t="s">
        <v>139</v>
      </c>
      <c r="D142" s="310"/>
    </row>
    <row r="143" s="294" customFormat="1" ht="17.1" customHeight="1" spans="1:4">
      <c r="A143" s="315">
        <v>2.32</v>
      </c>
      <c r="C143" s="307" t="s">
        <v>140</v>
      </c>
      <c r="D143" s="307"/>
    </row>
    <row r="144" s="294" customFormat="1" ht="17.1" customHeight="1" spans="1:4">
      <c r="A144" s="315">
        <v>2.33</v>
      </c>
      <c r="C144" s="307" t="s">
        <v>141</v>
      </c>
      <c r="D144" s="307"/>
    </row>
    <row r="145" s="294" customFormat="1" ht="17.1" customHeight="1" spans="1:4">
      <c r="A145" s="316">
        <v>2.34</v>
      </c>
      <c r="C145" s="307" t="s">
        <v>142</v>
      </c>
      <c r="D145" s="307"/>
    </row>
    <row r="146" s="294" customFormat="1" ht="17.1" customHeight="1" spans="1:4">
      <c r="A146" s="316">
        <v>2.35</v>
      </c>
      <c r="C146" s="307" t="s">
        <v>143</v>
      </c>
      <c r="D146" s="307"/>
    </row>
    <row r="147" s="294" customFormat="1" ht="17.1" customHeight="1" spans="1:4">
      <c r="A147" s="317">
        <v>2.36</v>
      </c>
      <c r="C147" s="307" t="s">
        <v>144</v>
      </c>
      <c r="D147" s="307"/>
    </row>
    <row r="148" s="294" customFormat="1" ht="17.1" customHeight="1" spans="1:4">
      <c r="A148" s="317">
        <v>2.37</v>
      </c>
      <c r="B148" s="303"/>
      <c r="C148" s="307" t="s">
        <v>145</v>
      </c>
      <c r="D148" s="307"/>
    </row>
    <row r="149" s="294" customFormat="1" ht="17.1" customHeight="1" spans="1:4">
      <c r="A149" s="317">
        <v>2.38</v>
      </c>
      <c r="B149" s="303"/>
      <c r="C149" s="307" t="s">
        <v>146</v>
      </c>
      <c r="D149" s="307"/>
    </row>
    <row r="150" s="294" customFormat="1" ht="17.1" customHeight="1" spans="1:4">
      <c r="A150" s="317">
        <v>2.39</v>
      </c>
      <c r="B150" s="303"/>
      <c r="C150" s="307" t="s">
        <v>147</v>
      </c>
      <c r="D150" s="307"/>
    </row>
    <row r="151" s="294" customFormat="1" ht="17.1" customHeight="1" spans="1:4">
      <c r="A151" s="317">
        <v>2.4</v>
      </c>
      <c r="B151" s="303"/>
      <c r="C151" s="307" t="s">
        <v>148</v>
      </c>
      <c r="D151" s="307"/>
    </row>
    <row r="152" s="294" customFormat="1" ht="17.1" customHeight="1" spans="1:4">
      <c r="A152" s="318"/>
      <c r="B152" s="305" t="s">
        <v>149</v>
      </c>
      <c r="C152" s="305"/>
      <c r="D152" s="305"/>
    </row>
    <row r="153" s="294" customFormat="1" ht="17.1" customHeight="1" spans="1:4">
      <c r="A153" s="317">
        <v>2.41</v>
      </c>
      <c r="B153" s="300"/>
      <c r="C153" s="307" t="s">
        <v>150</v>
      </c>
      <c r="D153" s="307"/>
    </row>
    <row r="154" s="294" customFormat="1" ht="17.1" customHeight="1" spans="1:4">
      <c r="A154" s="317">
        <v>2.42</v>
      </c>
      <c r="B154" s="300"/>
      <c r="C154" s="307" t="s">
        <v>151</v>
      </c>
      <c r="D154" s="307"/>
    </row>
    <row r="155" s="294" customFormat="1" ht="17.1" customHeight="1" spans="1:4">
      <c r="A155" s="317">
        <v>2.43</v>
      </c>
      <c r="B155" s="300"/>
      <c r="C155" s="307" t="s">
        <v>152</v>
      </c>
      <c r="D155" s="307"/>
    </row>
    <row r="156" s="294" customFormat="1" ht="17.1" customHeight="1" spans="1:4">
      <c r="A156" s="317">
        <v>2.44</v>
      </c>
      <c r="B156" s="300"/>
      <c r="C156" s="307" t="s">
        <v>153</v>
      </c>
      <c r="D156" s="307"/>
    </row>
    <row r="157" s="294" customFormat="1" ht="17.1" customHeight="1" spans="1:4">
      <c r="A157" s="318"/>
      <c r="B157" s="305" t="s">
        <v>154</v>
      </c>
      <c r="C157" s="305"/>
      <c r="D157" s="305"/>
    </row>
    <row r="158" s="294" customFormat="1" ht="17.1" customHeight="1" spans="1:4">
      <c r="A158" s="317">
        <v>2.45</v>
      </c>
      <c r="C158" s="307" t="s">
        <v>155</v>
      </c>
      <c r="D158" s="307"/>
    </row>
    <row r="159" s="294" customFormat="1" ht="17.1" customHeight="1" spans="1:4">
      <c r="A159" s="317">
        <v>2.46</v>
      </c>
      <c r="C159" s="307" t="s">
        <v>156</v>
      </c>
      <c r="D159" s="307"/>
    </row>
    <row r="160" s="294" customFormat="1" ht="17.1" customHeight="1" spans="1:4">
      <c r="A160" s="317">
        <v>2.47</v>
      </c>
      <c r="C160" s="307" t="s">
        <v>157</v>
      </c>
      <c r="D160" s="307"/>
    </row>
    <row r="161" s="294" customFormat="1" ht="17.1" customHeight="1" spans="1:4">
      <c r="A161" s="317">
        <v>2.48</v>
      </c>
      <c r="C161" s="307" t="s">
        <v>158</v>
      </c>
      <c r="D161" s="307"/>
    </row>
    <row r="162" s="294" customFormat="1" ht="17.1" customHeight="1" spans="1:4">
      <c r="A162" s="317">
        <v>2.49</v>
      </c>
      <c r="C162" s="307" t="s">
        <v>159</v>
      </c>
      <c r="D162" s="307"/>
    </row>
    <row r="163" s="294" customFormat="1" ht="17.1" customHeight="1" spans="1:4">
      <c r="A163" s="317">
        <v>2.5</v>
      </c>
      <c r="C163" s="307" t="s">
        <v>160</v>
      </c>
      <c r="D163" s="307"/>
    </row>
    <row r="164" s="294" customFormat="1" ht="17.1" customHeight="1" spans="1:4">
      <c r="A164" s="316">
        <v>2.51</v>
      </c>
      <c r="C164" s="307" t="s">
        <v>161</v>
      </c>
      <c r="D164" s="307"/>
    </row>
    <row r="165" s="294" customFormat="1" ht="17.1" customHeight="1" spans="1:4">
      <c r="A165" s="316">
        <v>2.52</v>
      </c>
      <c r="C165" s="307" t="s">
        <v>162</v>
      </c>
      <c r="D165" s="307"/>
    </row>
    <row r="166" s="294" customFormat="1" ht="17.1" customHeight="1" spans="1:4">
      <c r="A166" s="316">
        <v>2.53</v>
      </c>
      <c r="C166" s="307" t="s">
        <v>163</v>
      </c>
      <c r="D166" s="307"/>
    </row>
    <row r="167" s="294" customFormat="1" ht="17.1" customHeight="1" spans="1:4">
      <c r="A167" s="316">
        <v>2.54</v>
      </c>
      <c r="C167" s="307" t="s">
        <v>164</v>
      </c>
      <c r="D167" s="307"/>
    </row>
    <row r="168" s="294" customFormat="1" ht="17.1" customHeight="1" spans="1:4">
      <c r="A168" s="316">
        <v>2.55</v>
      </c>
      <c r="C168" s="307" t="s">
        <v>165</v>
      </c>
      <c r="D168" s="307"/>
    </row>
    <row r="169" s="294" customFormat="1" ht="17.1" customHeight="1" spans="1:4">
      <c r="A169" s="316">
        <v>2.56</v>
      </c>
      <c r="B169" s="303"/>
      <c r="C169" s="307" t="s">
        <v>166</v>
      </c>
      <c r="D169" s="307"/>
    </row>
    <row r="170" s="294" customFormat="1" ht="17.1" customHeight="1" spans="1:4">
      <c r="A170" s="317">
        <v>2.57</v>
      </c>
      <c r="B170" s="303"/>
      <c r="C170" s="307" t="s">
        <v>167</v>
      </c>
      <c r="D170" s="307"/>
    </row>
    <row r="171" s="294" customFormat="1" ht="17.1" customHeight="1" spans="1:4">
      <c r="A171" s="316">
        <v>2.58</v>
      </c>
      <c r="B171" s="303"/>
      <c r="C171" s="307" t="s">
        <v>168</v>
      </c>
      <c r="D171" s="307"/>
    </row>
    <row r="172" s="294" customFormat="1" ht="17.1" customHeight="1" spans="1:4">
      <c r="A172" s="316">
        <v>2.59</v>
      </c>
      <c r="B172" s="303"/>
      <c r="C172" s="307" t="s">
        <v>169</v>
      </c>
      <c r="D172" s="307"/>
    </row>
    <row r="173" s="294" customFormat="1" ht="17.1" customHeight="1" spans="1:4">
      <c r="A173" s="316">
        <v>2.6</v>
      </c>
      <c r="B173" s="303"/>
      <c r="C173" s="307" t="s">
        <v>170</v>
      </c>
      <c r="D173" s="307"/>
    </row>
    <row r="174" s="294" customFormat="1" ht="17.1" customHeight="1" spans="1:4">
      <c r="A174" s="317">
        <v>2.61</v>
      </c>
      <c r="B174" s="303"/>
      <c r="C174" s="307" t="s">
        <v>171</v>
      </c>
      <c r="D174" s="307"/>
    </row>
    <row r="175" s="294" customFormat="1" ht="17.1" customHeight="1" spans="1:4">
      <c r="A175" s="317">
        <v>2.62</v>
      </c>
      <c r="B175" s="303"/>
      <c r="C175" s="307" t="s">
        <v>172</v>
      </c>
      <c r="D175" s="307"/>
    </row>
    <row r="176" s="294" customFormat="1" ht="17.1" customHeight="1" spans="1:4">
      <c r="A176" s="317">
        <v>2.63</v>
      </c>
      <c r="B176" s="303"/>
      <c r="C176" s="307" t="s">
        <v>173</v>
      </c>
      <c r="D176" s="307"/>
    </row>
    <row r="177" s="294" customFormat="1" ht="17.1" customHeight="1" spans="1:4">
      <c r="A177" s="317">
        <v>2.64</v>
      </c>
      <c r="B177" s="303"/>
      <c r="C177" s="307" t="s">
        <v>174</v>
      </c>
      <c r="D177" s="307"/>
    </row>
    <row r="178" s="294" customFormat="1" ht="17.1" customHeight="1" spans="1:4">
      <c r="A178" s="317">
        <v>2.65</v>
      </c>
      <c r="B178" s="303"/>
      <c r="C178" s="307" t="s">
        <v>175</v>
      </c>
      <c r="D178" s="307"/>
    </row>
    <row r="179" s="294" customFormat="1" ht="17.1" customHeight="1" spans="1:4">
      <c r="A179" s="317">
        <v>2.66</v>
      </c>
      <c r="B179" s="303"/>
      <c r="C179" s="307" t="s">
        <v>176</v>
      </c>
      <c r="D179" s="307"/>
    </row>
    <row r="180" s="294" customFormat="1" ht="17.1" customHeight="1" spans="1:4">
      <c r="A180" s="317">
        <v>2.67</v>
      </c>
      <c r="B180" s="303"/>
      <c r="C180" s="307" t="s">
        <v>177</v>
      </c>
      <c r="D180" s="307"/>
    </row>
    <row r="181" s="294" customFormat="1" ht="17.1" customHeight="1" spans="1:4">
      <c r="A181" s="317">
        <v>2.68</v>
      </c>
      <c r="B181" s="303"/>
      <c r="C181" s="310" t="s">
        <v>178</v>
      </c>
      <c r="D181" s="310"/>
    </row>
    <row r="182" s="294" customFormat="1" ht="17.1" customHeight="1" spans="1:4">
      <c r="A182" s="317">
        <v>2.69</v>
      </c>
      <c r="B182" s="303"/>
      <c r="C182" s="310" t="s">
        <v>179</v>
      </c>
      <c r="D182" s="310"/>
    </row>
    <row r="183" s="294" customFormat="1" ht="17.1" customHeight="1" spans="1:4">
      <c r="A183" s="317">
        <v>2.7</v>
      </c>
      <c r="B183" s="303"/>
      <c r="C183" s="307" t="s">
        <v>180</v>
      </c>
      <c r="D183" s="307"/>
    </row>
    <row r="184" s="294" customFormat="1" ht="17.1" customHeight="1" spans="1:4">
      <c r="A184" s="317">
        <v>2.71</v>
      </c>
      <c r="B184" s="303"/>
      <c r="C184" s="307" t="s">
        <v>181</v>
      </c>
      <c r="D184" s="307"/>
    </row>
    <row r="185" s="294" customFormat="1" ht="17.1" customHeight="1" spans="1:4">
      <c r="A185" s="317">
        <v>2.72</v>
      </c>
      <c r="B185" s="303"/>
      <c r="C185" s="307" t="s">
        <v>182</v>
      </c>
      <c r="D185" s="307"/>
    </row>
    <row r="186" s="294" customFormat="1" ht="17.1" customHeight="1" spans="1:4">
      <c r="A186" s="317">
        <v>2.73</v>
      </c>
      <c r="B186" s="303"/>
      <c r="C186" s="307" t="s">
        <v>183</v>
      </c>
      <c r="D186" s="307"/>
    </row>
    <row r="187" s="294" customFormat="1" ht="17.1" customHeight="1" spans="1:4">
      <c r="A187" s="317">
        <v>2.74</v>
      </c>
      <c r="B187" s="303"/>
      <c r="C187" s="307" t="s">
        <v>184</v>
      </c>
      <c r="D187" s="307"/>
    </row>
    <row r="188" s="294" customFormat="1" ht="17.1" customHeight="1" spans="1:4">
      <c r="A188" s="317">
        <v>2.75</v>
      </c>
      <c r="B188" s="303"/>
      <c r="C188" s="307" t="s">
        <v>185</v>
      </c>
      <c r="D188" s="307"/>
    </row>
    <row r="189" s="294" customFormat="1" ht="17.1" customHeight="1" spans="2:4">
      <c r="B189" s="305" t="s">
        <v>186</v>
      </c>
      <c r="C189" s="305"/>
      <c r="D189" s="305"/>
    </row>
    <row r="190" s="294" customFormat="1" ht="17.1" customHeight="1" spans="1:4">
      <c r="A190" s="317">
        <v>2.76</v>
      </c>
      <c r="C190" s="307" t="s">
        <v>187</v>
      </c>
      <c r="D190" s="307"/>
    </row>
    <row r="191" s="294" customFormat="1" ht="17.1" customHeight="1" spans="1:4">
      <c r="A191" s="317">
        <v>2.77</v>
      </c>
      <c r="C191" s="307" t="s">
        <v>188</v>
      </c>
      <c r="D191" s="307"/>
    </row>
    <row r="192" s="294" customFormat="1" ht="17.1" customHeight="1" spans="1:4">
      <c r="A192" s="317">
        <v>2.78</v>
      </c>
      <c r="C192" s="307" t="s">
        <v>189</v>
      </c>
      <c r="D192" s="307"/>
    </row>
    <row r="193" s="294" customFormat="1" ht="17.1" customHeight="1" spans="1:4">
      <c r="A193" s="317">
        <v>2.79</v>
      </c>
      <c r="B193" s="303"/>
      <c r="C193" s="307" t="s">
        <v>190</v>
      </c>
      <c r="D193" s="307"/>
    </row>
    <row r="194" s="294" customFormat="1" ht="17.1" customHeight="1" spans="1:4">
      <c r="A194" s="317">
        <v>2.8</v>
      </c>
      <c r="B194" s="303"/>
      <c r="C194" s="310" t="s">
        <v>191</v>
      </c>
      <c r="D194" s="310"/>
    </row>
    <row r="195" s="294" customFormat="1" ht="17.1" customHeight="1" spans="1:4">
      <c r="A195" s="317">
        <v>2.81</v>
      </c>
      <c r="B195" s="303"/>
      <c r="C195" s="319" t="s">
        <v>192</v>
      </c>
      <c r="D195" s="319"/>
    </row>
    <row r="196" s="294" customFormat="1" ht="17.1" customHeight="1" spans="1:4">
      <c r="A196" s="318"/>
      <c r="B196" s="305" t="s">
        <v>193</v>
      </c>
      <c r="C196" s="305"/>
      <c r="D196" s="305"/>
    </row>
    <row r="197" s="294" customFormat="1" ht="17.1" customHeight="1" spans="1:4">
      <c r="A197" s="317">
        <v>2.82</v>
      </c>
      <c r="C197" s="307" t="s">
        <v>194</v>
      </c>
      <c r="D197" s="307"/>
    </row>
    <row r="198" s="294" customFormat="1" ht="17.1" customHeight="1" spans="1:5">
      <c r="A198" s="317">
        <v>2.83</v>
      </c>
      <c r="C198" s="307" t="s">
        <v>195</v>
      </c>
      <c r="D198" s="307"/>
      <c r="E198" s="303"/>
    </row>
    <row r="199" s="294" customFormat="1" ht="17.1" customHeight="1" spans="1:5">
      <c r="A199" s="317">
        <v>2.84</v>
      </c>
      <c r="C199" s="307" t="s">
        <v>196</v>
      </c>
      <c r="D199" s="307"/>
      <c r="E199" s="303"/>
    </row>
    <row r="200" s="294" customFormat="1" ht="17.1" customHeight="1" spans="1:5">
      <c r="A200" s="317">
        <v>2.85</v>
      </c>
      <c r="B200" s="303"/>
      <c r="C200" s="307" t="s">
        <v>197</v>
      </c>
      <c r="D200" s="307"/>
      <c r="E200" s="303"/>
    </row>
    <row r="201" s="294" customFormat="1" ht="17.1" customHeight="1" spans="1:5">
      <c r="A201" s="317">
        <v>2.86</v>
      </c>
      <c r="B201" s="303"/>
      <c r="C201" s="307" t="s">
        <v>198</v>
      </c>
      <c r="D201" s="307"/>
      <c r="E201" s="303"/>
    </row>
    <row r="202" s="294" customFormat="1" ht="17.1" customHeight="1" spans="1:5">
      <c r="A202" s="317">
        <v>2.87</v>
      </c>
      <c r="B202" s="303"/>
      <c r="C202" s="307" t="s">
        <v>199</v>
      </c>
      <c r="D202" s="307"/>
      <c r="E202" s="303"/>
    </row>
    <row r="203" s="294" customFormat="1" ht="17.1" customHeight="1" spans="1:5">
      <c r="A203" s="317">
        <v>2.88</v>
      </c>
      <c r="B203" s="303"/>
      <c r="C203" s="310" t="s">
        <v>200</v>
      </c>
      <c r="D203" s="310"/>
      <c r="E203" s="303"/>
    </row>
    <row r="204" s="294" customFormat="1" ht="17.1" customHeight="1" spans="1:5">
      <c r="A204" s="317">
        <v>2.89</v>
      </c>
      <c r="B204" s="303"/>
      <c r="C204" s="310" t="s">
        <v>201</v>
      </c>
      <c r="D204" s="310"/>
      <c r="E204" s="303"/>
    </row>
    <row r="205" s="294" customFormat="1" ht="17.1" customHeight="1" spans="1:5">
      <c r="A205" s="317">
        <v>2.9</v>
      </c>
      <c r="B205" s="303"/>
      <c r="C205" s="310" t="s">
        <v>202</v>
      </c>
      <c r="D205" s="310"/>
      <c r="E205" s="303"/>
    </row>
    <row r="206" s="294" customFormat="1" ht="17.1" customHeight="1" spans="1:5">
      <c r="A206" s="317">
        <v>2.91</v>
      </c>
      <c r="B206" s="303"/>
      <c r="C206" s="310" t="s">
        <v>203</v>
      </c>
      <c r="D206" s="310"/>
      <c r="E206" s="303"/>
    </row>
    <row r="207" s="294" customFormat="1" ht="17.1" customHeight="1" spans="1:5">
      <c r="A207" s="317"/>
      <c r="B207" s="305" t="s">
        <v>204</v>
      </c>
      <c r="C207" s="305"/>
      <c r="D207" s="305"/>
      <c r="E207" s="303"/>
    </row>
    <row r="208" s="294" customFormat="1" ht="17.1" customHeight="1" spans="1:5">
      <c r="A208" s="317">
        <v>2.92</v>
      </c>
      <c r="B208" s="303"/>
      <c r="C208" s="310" t="s">
        <v>204</v>
      </c>
      <c r="D208" s="310"/>
      <c r="E208" s="303"/>
    </row>
    <row r="209" s="294" customFormat="1" ht="24.95" customHeight="1" spans="1:5">
      <c r="A209" s="302" t="s">
        <v>205</v>
      </c>
      <c r="B209" s="302"/>
      <c r="C209" s="302"/>
      <c r="D209" s="302"/>
      <c r="E209" s="303"/>
    </row>
    <row r="210" s="294" customFormat="1" ht="17.1" customHeight="1" spans="2:5">
      <c r="B210" s="305" t="s">
        <v>206</v>
      </c>
      <c r="C210" s="305"/>
      <c r="D210" s="305"/>
      <c r="E210" s="303"/>
    </row>
    <row r="211" s="294" customFormat="1" ht="17.1" customHeight="1" spans="1:5">
      <c r="A211" s="309">
        <v>3.1</v>
      </c>
      <c r="C211" s="307" t="s">
        <v>207</v>
      </c>
      <c r="D211" s="307"/>
      <c r="E211" s="303"/>
    </row>
    <row r="212" s="294" customFormat="1" ht="17.1" customHeight="1" spans="1:5">
      <c r="A212" s="309">
        <v>3.2</v>
      </c>
      <c r="C212" s="307" t="s">
        <v>208</v>
      </c>
      <c r="D212" s="307"/>
      <c r="E212" s="303"/>
    </row>
    <row r="213" s="294" customFormat="1" ht="17.1" customHeight="1" spans="1:5">
      <c r="A213" s="309">
        <v>3.3</v>
      </c>
      <c r="B213" s="300"/>
      <c r="C213" s="307" t="s">
        <v>209</v>
      </c>
      <c r="D213" s="307"/>
      <c r="E213" s="303"/>
    </row>
    <row r="214" s="294" customFormat="1" ht="17.1" customHeight="1" spans="1:5">
      <c r="A214" s="320">
        <v>3.4</v>
      </c>
      <c r="B214" s="313"/>
      <c r="C214" s="307" t="s">
        <v>210</v>
      </c>
      <c r="D214" s="307"/>
      <c r="E214" s="303"/>
    </row>
    <row r="215" s="294" customFormat="1" ht="17.1" customHeight="1" spans="2:5">
      <c r="B215" s="305" t="s">
        <v>211</v>
      </c>
      <c r="C215" s="305"/>
      <c r="D215" s="305"/>
      <c r="E215" s="303"/>
    </row>
    <row r="216" s="294" customFormat="1" ht="17.1" customHeight="1" spans="1:5">
      <c r="A216" s="309">
        <v>3.5</v>
      </c>
      <c r="C216" s="307" t="s">
        <v>212</v>
      </c>
      <c r="D216" s="307"/>
      <c r="E216" s="303"/>
    </row>
    <row r="217" s="294" customFormat="1" ht="17.1" customHeight="1" spans="1:5">
      <c r="A217" s="309">
        <v>3.6</v>
      </c>
      <c r="C217" s="307" t="s">
        <v>213</v>
      </c>
      <c r="D217" s="307"/>
      <c r="E217" s="303"/>
    </row>
    <row r="218" s="294" customFormat="1" ht="17.1" customHeight="1" spans="1:5">
      <c r="A218" s="309">
        <v>3.7</v>
      </c>
      <c r="C218" s="307" t="s">
        <v>214</v>
      </c>
      <c r="D218" s="307"/>
      <c r="E218" s="303"/>
    </row>
    <row r="219" s="294" customFormat="1" ht="17.1" customHeight="1" spans="1:5">
      <c r="A219" s="309">
        <v>3.8</v>
      </c>
      <c r="C219" s="307" t="s">
        <v>215</v>
      </c>
      <c r="D219" s="307"/>
      <c r="E219" s="303"/>
    </row>
    <row r="220" s="294" customFormat="1" ht="17.1" customHeight="1" spans="1:5">
      <c r="A220" s="309">
        <v>3.9</v>
      </c>
      <c r="C220" s="307" t="s">
        <v>216</v>
      </c>
      <c r="D220" s="307"/>
      <c r="E220" s="303"/>
    </row>
    <row r="221" s="294" customFormat="1" ht="17.1" customHeight="1" spans="1:5">
      <c r="A221" s="297">
        <v>3.1</v>
      </c>
      <c r="C221" s="307" t="s">
        <v>217</v>
      </c>
      <c r="D221" s="307"/>
      <c r="E221" s="303"/>
    </row>
    <row r="222" s="294" customFormat="1" ht="17.1" customHeight="1" spans="2:5">
      <c r="B222" s="305" t="s">
        <v>218</v>
      </c>
      <c r="C222" s="305"/>
      <c r="D222" s="305"/>
      <c r="E222" s="303"/>
    </row>
    <row r="223" s="294" customFormat="1" ht="17.1" customHeight="1" spans="1:5">
      <c r="A223" s="297">
        <v>3.11</v>
      </c>
      <c r="C223" s="307" t="s">
        <v>219</v>
      </c>
      <c r="D223" s="307"/>
      <c r="E223" s="303"/>
    </row>
    <row r="224" s="294" customFormat="1" ht="17.1" customHeight="1" spans="1:5">
      <c r="A224" s="297">
        <v>3.12</v>
      </c>
      <c r="C224" s="307" t="s">
        <v>220</v>
      </c>
      <c r="D224" s="307"/>
      <c r="E224" s="303"/>
    </row>
    <row r="225" s="294" customFormat="1" ht="17.1" customHeight="1" spans="1:5">
      <c r="A225" s="297">
        <v>3.13</v>
      </c>
      <c r="C225" s="307" t="s">
        <v>221</v>
      </c>
      <c r="D225" s="307"/>
      <c r="E225" s="303"/>
    </row>
    <row r="226" s="294" customFormat="1" ht="17.1" customHeight="1" spans="1:5">
      <c r="A226" s="297">
        <v>3.14</v>
      </c>
      <c r="C226" s="307" t="s">
        <v>222</v>
      </c>
      <c r="D226" s="307"/>
      <c r="E226" s="303"/>
    </row>
    <row r="227" s="294" customFormat="1" ht="17.1" customHeight="1" spans="1:5">
      <c r="A227" s="297">
        <v>3.15</v>
      </c>
      <c r="C227" s="307" t="s">
        <v>223</v>
      </c>
      <c r="D227" s="307"/>
      <c r="E227" s="303"/>
    </row>
    <row r="228" s="294" customFormat="1" ht="17.1" customHeight="1" spans="1:5">
      <c r="A228" s="297">
        <v>3.16</v>
      </c>
      <c r="C228" s="307" t="s">
        <v>224</v>
      </c>
      <c r="D228" s="307"/>
      <c r="E228" s="303"/>
    </row>
    <row r="229" s="294" customFormat="1" ht="17.1" customHeight="1" spans="1:5">
      <c r="A229" s="297">
        <v>3.17</v>
      </c>
      <c r="C229" s="307" t="s">
        <v>225</v>
      </c>
      <c r="D229" s="307"/>
      <c r="E229" s="303"/>
    </row>
    <row r="230" s="294" customFormat="1" ht="17.1" customHeight="1" spans="1:5">
      <c r="A230" s="297">
        <v>3.18</v>
      </c>
      <c r="C230" s="307" t="s">
        <v>226</v>
      </c>
      <c r="D230" s="307"/>
      <c r="E230" s="303"/>
    </row>
    <row r="231" s="294" customFormat="1" ht="17.1" customHeight="1" spans="1:5">
      <c r="A231" s="297">
        <v>3.19</v>
      </c>
      <c r="C231" s="307" t="s">
        <v>227</v>
      </c>
      <c r="D231" s="307"/>
      <c r="E231" s="303"/>
    </row>
    <row r="232" s="294" customFormat="1" ht="17.1" customHeight="1" spans="1:5">
      <c r="A232" s="297">
        <v>3.2</v>
      </c>
      <c r="C232" s="307" t="s">
        <v>228</v>
      </c>
      <c r="D232" s="307"/>
      <c r="E232" s="303"/>
    </row>
    <row r="233" s="294" customFormat="1" ht="17.1" customHeight="1" spans="1:5">
      <c r="A233" s="297">
        <v>3.21</v>
      </c>
      <c r="C233" s="307" t="s">
        <v>229</v>
      </c>
      <c r="D233" s="307"/>
      <c r="E233" s="303"/>
    </row>
    <row r="234" s="294" customFormat="1" ht="17.1" customHeight="1" spans="1:5">
      <c r="A234" s="297">
        <v>3.22</v>
      </c>
      <c r="C234" s="307" t="s">
        <v>230</v>
      </c>
      <c r="D234" s="307"/>
      <c r="E234" s="303"/>
    </row>
    <row r="235" s="294" customFormat="1" ht="17.1" customHeight="1" spans="1:5">
      <c r="A235" s="297">
        <v>3.23</v>
      </c>
      <c r="C235" s="307" t="s">
        <v>231</v>
      </c>
      <c r="D235" s="307"/>
      <c r="E235" s="303"/>
    </row>
    <row r="236" s="294" customFormat="1" ht="17.1" customHeight="1" spans="1:5">
      <c r="A236" s="297">
        <v>3.24</v>
      </c>
      <c r="C236" s="307" t="s">
        <v>232</v>
      </c>
      <c r="D236" s="307"/>
      <c r="E236" s="303"/>
    </row>
    <row r="237" s="294" customFormat="1" ht="17.1" customHeight="1" spans="1:5">
      <c r="A237" s="297">
        <v>3.25</v>
      </c>
      <c r="C237" s="307" t="s">
        <v>233</v>
      </c>
      <c r="D237" s="307"/>
      <c r="E237" s="303"/>
    </row>
    <row r="238" s="294" customFormat="1" ht="17.1" customHeight="1" spans="1:5">
      <c r="A238" s="297">
        <v>3.26</v>
      </c>
      <c r="C238" s="307" t="s">
        <v>234</v>
      </c>
      <c r="D238" s="307"/>
      <c r="E238" s="303"/>
    </row>
    <row r="239" s="294" customFormat="1" ht="17.1" customHeight="1" spans="1:5">
      <c r="A239" s="297">
        <v>3.27</v>
      </c>
      <c r="C239" s="307" t="s">
        <v>235</v>
      </c>
      <c r="D239" s="307"/>
      <c r="E239" s="303"/>
    </row>
    <row r="240" s="294" customFormat="1" ht="17.1" customHeight="1" spans="1:5">
      <c r="A240" s="297">
        <v>3.28</v>
      </c>
      <c r="C240" s="307" t="s">
        <v>236</v>
      </c>
      <c r="D240" s="307"/>
      <c r="E240" s="303"/>
    </row>
    <row r="241" s="294" customFormat="1" ht="17.1" customHeight="1" spans="1:5">
      <c r="A241" s="297">
        <v>3.29</v>
      </c>
      <c r="C241" s="307" t="s">
        <v>237</v>
      </c>
      <c r="D241" s="307"/>
      <c r="E241" s="303"/>
    </row>
    <row r="242" s="294" customFormat="1" ht="17.1" customHeight="1" spans="1:5">
      <c r="A242" s="297">
        <v>3.3</v>
      </c>
      <c r="C242" s="307" t="s">
        <v>238</v>
      </c>
      <c r="D242" s="307"/>
      <c r="E242" s="303"/>
    </row>
    <row r="243" s="294" customFormat="1" ht="17.1" customHeight="1" spans="1:5">
      <c r="A243" s="297">
        <v>3.31</v>
      </c>
      <c r="C243" s="307" t="s">
        <v>239</v>
      </c>
      <c r="D243" s="307"/>
      <c r="E243" s="303"/>
    </row>
    <row r="244" s="294" customFormat="1" ht="17.1" customHeight="1" spans="1:5">
      <c r="A244" s="297">
        <v>3.32</v>
      </c>
      <c r="C244" s="307" t="s">
        <v>240</v>
      </c>
      <c r="D244" s="307"/>
      <c r="E244" s="303"/>
    </row>
    <row r="245" s="294" customFormat="1" ht="17.1" customHeight="1" spans="1:5">
      <c r="A245" s="297">
        <v>3.33</v>
      </c>
      <c r="C245" s="307" t="s">
        <v>241</v>
      </c>
      <c r="D245" s="307"/>
      <c r="E245" s="303"/>
    </row>
    <row r="246" s="294" customFormat="1" ht="17.1" customHeight="1" spans="1:5">
      <c r="A246" s="311">
        <v>3.34</v>
      </c>
      <c r="B246" s="303"/>
      <c r="C246" s="310" t="s">
        <v>242</v>
      </c>
      <c r="D246" s="310"/>
      <c r="E246" s="303"/>
    </row>
    <row r="247" s="294" customFormat="1" ht="17.1" customHeight="1" spans="1:5">
      <c r="A247" s="311">
        <v>3.35</v>
      </c>
      <c r="B247" s="303"/>
      <c r="C247" s="310" t="s">
        <v>243</v>
      </c>
      <c r="D247" s="310"/>
      <c r="E247" s="303"/>
    </row>
    <row r="248" s="294" customFormat="1" ht="17.1" customHeight="1" spans="1:5">
      <c r="A248" s="311">
        <v>3.36</v>
      </c>
      <c r="B248" s="303"/>
      <c r="C248" s="310" t="s">
        <v>244</v>
      </c>
      <c r="D248" s="310"/>
      <c r="E248" s="303"/>
    </row>
    <row r="249" s="294" customFormat="1" ht="18.95" customHeight="1" spans="1:5">
      <c r="A249" s="302" t="s">
        <v>245</v>
      </c>
      <c r="B249" s="302"/>
      <c r="C249" s="302"/>
      <c r="D249" s="302"/>
      <c r="E249" s="303"/>
    </row>
    <row r="250" s="294" customFormat="1" ht="17.1" customHeight="1" spans="2:5">
      <c r="B250" s="305" t="s">
        <v>246</v>
      </c>
      <c r="C250" s="305"/>
      <c r="D250" s="305"/>
      <c r="E250" s="303"/>
    </row>
    <row r="251" s="294" customFormat="1" ht="17.1" customHeight="1" spans="1:5">
      <c r="A251" s="309">
        <v>4.1</v>
      </c>
      <c r="C251" s="307" t="s">
        <v>247</v>
      </c>
      <c r="D251" s="307"/>
      <c r="E251" s="303"/>
    </row>
    <row r="252" s="294" customFormat="1" ht="17.1" customHeight="1" spans="1:5">
      <c r="A252" s="309">
        <v>4.2</v>
      </c>
      <c r="C252" s="307" t="s">
        <v>248</v>
      </c>
      <c r="D252" s="307"/>
      <c r="E252" s="303"/>
    </row>
    <row r="253" s="294" customFormat="1" ht="17.1" customHeight="1" spans="1:5">
      <c r="A253" s="309">
        <v>4.3</v>
      </c>
      <c r="C253" s="307" t="s">
        <v>249</v>
      </c>
      <c r="D253" s="307"/>
      <c r="E253" s="303"/>
    </row>
    <row r="254" s="294" customFormat="1" ht="17.1" customHeight="1" spans="1:5">
      <c r="A254" s="309">
        <v>4.4</v>
      </c>
      <c r="C254" s="307" t="s">
        <v>250</v>
      </c>
      <c r="D254" s="307"/>
      <c r="E254" s="303"/>
    </row>
    <row r="255" s="294" customFormat="1" ht="17.1" customHeight="1" spans="1:5">
      <c r="A255" s="309">
        <v>4.5</v>
      </c>
      <c r="C255" s="307" t="s">
        <v>251</v>
      </c>
      <c r="D255" s="307"/>
      <c r="E255" s="303"/>
    </row>
    <row r="256" s="294" customFormat="1" ht="17.1" customHeight="1" spans="1:5">
      <c r="A256" s="309">
        <v>4.6</v>
      </c>
      <c r="C256" s="307" t="s">
        <v>252</v>
      </c>
      <c r="D256" s="307"/>
      <c r="E256" s="303"/>
    </row>
    <row r="257" s="294" customFormat="1" ht="17.1" customHeight="1" spans="1:5">
      <c r="A257" s="309">
        <v>4.7</v>
      </c>
      <c r="C257" s="307" t="s">
        <v>253</v>
      </c>
      <c r="D257" s="307"/>
      <c r="E257" s="303"/>
    </row>
    <row r="258" s="294" customFormat="1" ht="17.1" customHeight="1" spans="1:5">
      <c r="A258" s="320">
        <v>4.8</v>
      </c>
      <c r="B258" s="303"/>
      <c r="C258" s="307" t="s">
        <v>254</v>
      </c>
      <c r="D258" s="307"/>
      <c r="E258" s="303"/>
    </row>
    <row r="259" s="294" customFormat="1" ht="17.1" customHeight="1" spans="2:5">
      <c r="B259" s="305" t="s">
        <v>255</v>
      </c>
      <c r="C259" s="305"/>
      <c r="D259" s="305"/>
      <c r="E259" s="303"/>
    </row>
    <row r="260" s="294" customFormat="1" ht="17.1" customHeight="1" spans="1:5">
      <c r="A260" s="309">
        <v>4.9</v>
      </c>
      <c r="C260" s="307" t="s">
        <v>256</v>
      </c>
      <c r="D260" s="307"/>
      <c r="E260" s="303"/>
    </row>
    <row r="261" s="294" customFormat="1" ht="17.1" customHeight="1" spans="1:5">
      <c r="A261" s="316">
        <v>4.1</v>
      </c>
      <c r="C261" s="307" t="s">
        <v>257</v>
      </c>
      <c r="D261" s="307"/>
      <c r="E261" s="303"/>
    </row>
    <row r="262" s="294" customFormat="1" ht="17.1" customHeight="1" spans="1:5">
      <c r="A262" s="297">
        <v>4.11</v>
      </c>
      <c r="C262" s="307" t="s">
        <v>258</v>
      </c>
      <c r="D262" s="307"/>
      <c r="E262" s="303"/>
    </row>
    <row r="263" s="294" customFormat="1" ht="17.1" customHeight="1" spans="1:5">
      <c r="A263" s="297">
        <v>4.12</v>
      </c>
      <c r="C263" s="307" t="s">
        <v>259</v>
      </c>
      <c r="D263" s="307"/>
      <c r="E263" s="303"/>
    </row>
    <row r="264" s="294" customFormat="1" ht="17.1" customHeight="1" spans="2:5">
      <c r="B264" s="305" t="s">
        <v>260</v>
      </c>
      <c r="C264" s="305"/>
      <c r="D264" s="305"/>
      <c r="E264" s="303"/>
    </row>
    <row r="265" s="294" customFormat="1" ht="17.1" customHeight="1" spans="1:5">
      <c r="A265" s="297">
        <v>4.13</v>
      </c>
      <c r="C265" s="307" t="s">
        <v>260</v>
      </c>
      <c r="D265" s="307"/>
      <c r="E265" s="303"/>
    </row>
    <row r="266" s="294" customFormat="1" ht="18.95" customHeight="1" spans="1:5">
      <c r="A266" s="302" t="s">
        <v>261</v>
      </c>
      <c r="B266" s="302"/>
      <c r="C266" s="302"/>
      <c r="D266" s="302"/>
      <c r="E266" s="303"/>
    </row>
    <row r="267" s="294" customFormat="1" ht="18" customHeight="1" spans="1:5">
      <c r="A267" s="309">
        <v>5.1</v>
      </c>
      <c r="C267" s="310" t="s">
        <v>262</v>
      </c>
      <c r="D267" s="310"/>
      <c r="E267" s="303"/>
    </row>
    <row r="268" s="294" customFormat="1" ht="18" customHeight="1" spans="1:5">
      <c r="A268" s="309">
        <v>5.2</v>
      </c>
      <c r="C268" s="307" t="s">
        <v>263</v>
      </c>
      <c r="D268" s="307"/>
      <c r="E268" s="303"/>
    </row>
    <row r="269" s="294" customFormat="1" ht="18" customHeight="1" spans="1:5">
      <c r="A269" s="320">
        <v>5.3</v>
      </c>
      <c r="B269" s="303"/>
      <c r="C269" s="307" t="s">
        <v>264</v>
      </c>
      <c r="D269" s="307"/>
      <c r="E269" s="303"/>
    </row>
    <row r="270" s="294" customFormat="1" ht="18" customHeight="1" spans="1:5">
      <c r="A270" s="320">
        <v>5.4</v>
      </c>
      <c r="B270" s="303"/>
      <c r="C270" s="307" t="s">
        <v>265</v>
      </c>
      <c r="D270" s="307"/>
      <c r="E270" s="303"/>
    </row>
    <row r="271" s="294" customFormat="1" ht="18" customHeight="1" spans="1:5">
      <c r="A271" s="320">
        <v>5.5</v>
      </c>
      <c r="B271" s="303"/>
      <c r="C271" s="307" t="s">
        <v>266</v>
      </c>
      <c r="D271" s="307"/>
      <c r="E271" s="303"/>
    </row>
    <row r="272" s="294" customFormat="1" ht="18" customHeight="1" spans="1:5">
      <c r="A272" s="320">
        <v>5.6</v>
      </c>
      <c r="B272" s="303"/>
      <c r="C272" s="307" t="s">
        <v>267</v>
      </c>
      <c r="D272" s="307"/>
      <c r="E272" s="303"/>
    </row>
    <row r="273" s="294" customFormat="1" ht="18" customHeight="1" spans="1:5">
      <c r="A273" s="320">
        <v>5.7</v>
      </c>
      <c r="B273" s="303"/>
      <c r="C273" s="307" t="s">
        <v>268</v>
      </c>
      <c r="D273" s="307"/>
      <c r="E273" s="303"/>
    </row>
    <row r="274" s="294" customFormat="1" ht="18" customHeight="1" spans="1:5">
      <c r="A274" s="320">
        <v>5.8</v>
      </c>
      <c r="B274" s="303"/>
      <c r="C274" s="307" t="s">
        <v>269</v>
      </c>
      <c r="D274" s="307"/>
      <c r="E274" s="303"/>
    </row>
    <row r="275" s="294" customFormat="1" ht="18.95" customHeight="1" spans="1:5">
      <c r="A275" s="321" t="s">
        <v>270</v>
      </c>
      <c r="B275" s="321"/>
      <c r="C275" s="321"/>
      <c r="D275" s="321"/>
      <c r="E275" s="303"/>
    </row>
    <row r="276" s="294" customFormat="1" ht="18.95" customHeight="1" spans="2:5">
      <c r="B276" s="305" t="s">
        <v>271</v>
      </c>
      <c r="C276" s="305"/>
      <c r="D276" s="305"/>
      <c r="E276" s="303"/>
    </row>
    <row r="277" s="294" customFormat="1" ht="17.1" customHeight="1" spans="1:5">
      <c r="A277" s="309">
        <v>6.1</v>
      </c>
      <c r="C277" s="307" t="s">
        <v>272</v>
      </c>
      <c r="D277" s="307"/>
      <c r="E277" s="303"/>
    </row>
    <row r="278" s="294" customFormat="1" ht="17.1" customHeight="1" spans="1:5">
      <c r="A278" s="309">
        <v>6.2</v>
      </c>
      <c r="B278" s="303"/>
      <c r="C278" s="307" t="s">
        <v>273</v>
      </c>
      <c r="D278" s="307"/>
      <c r="E278" s="303"/>
    </row>
    <row r="279" s="294" customFormat="1" ht="17.1" customHeight="1" spans="1:5">
      <c r="A279" s="309">
        <v>6.3</v>
      </c>
      <c r="B279" s="303"/>
      <c r="C279" s="310" t="s">
        <v>274</v>
      </c>
      <c r="D279" s="310"/>
      <c r="E279" s="303"/>
    </row>
    <row r="280" s="294" customFormat="1" ht="17.1" customHeight="1" spans="1:5">
      <c r="A280" s="309">
        <v>6.4</v>
      </c>
      <c r="B280" s="300"/>
      <c r="C280" s="307" t="s">
        <v>275</v>
      </c>
      <c r="D280" s="307"/>
      <c r="E280" s="303"/>
    </row>
    <row r="281" s="294" customFormat="1" ht="18.95" customHeight="1" spans="2:5">
      <c r="B281" s="305" t="s">
        <v>276</v>
      </c>
      <c r="C281" s="305"/>
      <c r="D281" s="305"/>
      <c r="E281" s="303"/>
    </row>
    <row r="282" s="294" customFormat="1" ht="17.1" customHeight="1" spans="1:5">
      <c r="A282" s="309">
        <v>6.5</v>
      </c>
      <c r="C282" s="307" t="s">
        <v>277</v>
      </c>
      <c r="D282" s="307"/>
      <c r="E282" s="303"/>
    </row>
    <row r="283" s="294" customFormat="1" ht="17.1" customHeight="1" spans="1:5">
      <c r="A283" s="309">
        <v>6.6</v>
      </c>
      <c r="C283" s="307" t="s">
        <v>278</v>
      </c>
      <c r="D283" s="307"/>
      <c r="E283" s="303"/>
    </row>
    <row r="284" s="294" customFormat="1" ht="17.1" customHeight="1" spans="1:5">
      <c r="A284" s="309">
        <v>6.7</v>
      </c>
      <c r="C284" s="307" t="s">
        <v>279</v>
      </c>
      <c r="D284" s="307"/>
      <c r="E284" s="303"/>
    </row>
    <row r="285" s="294" customFormat="1" ht="17.1" customHeight="1" spans="1:5">
      <c r="A285" s="309">
        <v>6.8</v>
      </c>
      <c r="C285" s="310" t="s">
        <v>280</v>
      </c>
      <c r="D285" s="310"/>
      <c r="E285" s="303"/>
    </row>
    <row r="286" s="294" customFormat="1" ht="17.1" customHeight="1" spans="1:5">
      <c r="A286" s="322">
        <v>6.9</v>
      </c>
      <c r="C286" s="310" t="s">
        <v>281</v>
      </c>
      <c r="D286" s="310"/>
      <c r="E286" s="303"/>
    </row>
    <row r="287" s="294" customFormat="1" ht="17.1" customHeight="1" spans="1:5">
      <c r="A287" s="316">
        <v>6.1</v>
      </c>
      <c r="C287" s="307" t="s">
        <v>282</v>
      </c>
      <c r="D287" s="307"/>
      <c r="E287" s="303"/>
    </row>
    <row r="288" s="294" customFormat="1" ht="17.1" customHeight="1" spans="1:5">
      <c r="A288" s="316">
        <v>6.11</v>
      </c>
      <c r="C288" s="307" t="s">
        <v>283</v>
      </c>
      <c r="D288" s="307"/>
      <c r="E288" s="303"/>
    </row>
    <row r="289" s="294" customFormat="1" ht="17.1" customHeight="1" spans="1:5">
      <c r="A289" s="317">
        <v>6.12</v>
      </c>
      <c r="C289" s="307" t="s">
        <v>284</v>
      </c>
      <c r="D289" s="307"/>
      <c r="E289" s="303"/>
    </row>
    <row r="290" s="294" customFormat="1" ht="17.1" customHeight="1" spans="1:5">
      <c r="A290" s="316">
        <v>4.13</v>
      </c>
      <c r="B290" s="303"/>
      <c r="C290" s="310" t="s">
        <v>285</v>
      </c>
      <c r="D290" s="310"/>
      <c r="E290" s="303"/>
    </row>
    <row r="291" s="294" customFormat="1" ht="18.95" customHeight="1" spans="2:5">
      <c r="B291" s="305" t="s">
        <v>286</v>
      </c>
      <c r="C291" s="305"/>
      <c r="D291" s="305"/>
      <c r="E291" s="303"/>
    </row>
    <row r="292" s="294" customFormat="1" ht="17.1" customHeight="1" spans="1:5">
      <c r="A292" s="316">
        <v>6.14</v>
      </c>
      <c r="C292" s="307" t="s">
        <v>286</v>
      </c>
      <c r="D292" s="307"/>
      <c r="E292" s="303"/>
    </row>
    <row r="293" s="294" customFormat="1" ht="17.1" customHeight="1" spans="1:5">
      <c r="A293" s="316">
        <v>6.15</v>
      </c>
      <c r="B293" s="303"/>
      <c r="C293" s="310" t="s">
        <v>287</v>
      </c>
      <c r="D293" s="310"/>
      <c r="E293" s="303"/>
    </row>
    <row r="294" s="294" customFormat="1" ht="18.95" customHeight="1" spans="2:5">
      <c r="B294" s="305" t="s">
        <v>288</v>
      </c>
      <c r="C294" s="305"/>
      <c r="D294" s="305"/>
      <c r="E294" s="303"/>
    </row>
    <row r="295" s="294" customFormat="1" ht="17.1" customHeight="1" spans="1:5">
      <c r="A295" s="317">
        <v>6.16</v>
      </c>
      <c r="C295" s="307" t="s">
        <v>289</v>
      </c>
      <c r="D295" s="307"/>
      <c r="E295" s="303"/>
    </row>
    <row r="296" s="294" customFormat="1" ht="17.1" customHeight="1" spans="1:5">
      <c r="A296" s="317">
        <v>6.17</v>
      </c>
      <c r="B296" s="303"/>
      <c r="C296" s="310" t="s">
        <v>290</v>
      </c>
      <c r="D296" s="310"/>
      <c r="E296" s="303"/>
    </row>
    <row r="297" s="294" customFormat="1" ht="17.1" customHeight="1" spans="1:5">
      <c r="A297" s="322"/>
      <c r="B297" s="305" t="s">
        <v>291</v>
      </c>
      <c r="C297" s="305"/>
      <c r="D297" s="305"/>
      <c r="E297" s="303"/>
    </row>
    <row r="298" s="294" customFormat="1" ht="17.1" customHeight="1" spans="1:5">
      <c r="A298" s="317">
        <v>6.18</v>
      </c>
      <c r="B298" s="305"/>
      <c r="C298" s="307" t="s">
        <v>292</v>
      </c>
      <c r="D298" s="307"/>
      <c r="E298" s="303"/>
    </row>
    <row r="299" s="294" customFormat="1" ht="17.1" customHeight="1" spans="1:5">
      <c r="A299" s="317">
        <v>6.19</v>
      </c>
      <c r="B299" s="305"/>
      <c r="C299" s="310" t="s">
        <v>293</v>
      </c>
      <c r="D299" s="310"/>
      <c r="E299" s="303"/>
    </row>
    <row r="300" s="294" customFormat="1" ht="17.1" customHeight="1" spans="1:5">
      <c r="A300" s="317">
        <v>6.2</v>
      </c>
      <c r="B300" s="305"/>
      <c r="C300" s="310" t="s">
        <v>294</v>
      </c>
      <c r="D300" s="310"/>
      <c r="E300" s="303"/>
    </row>
    <row r="301" s="294" customFormat="1" ht="17.1" customHeight="1" spans="1:5">
      <c r="A301" s="317">
        <v>6.2</v>
      </c>
      <c r="B301" s="305" t="s">
        <v>295</v>
      </c>
      <c r="C301" s="305"/>
      <c r="D301" s="305"/>
      <c r="E301" s="303"/>
    </row>
    <row r="302" s="294" customFormat="1" ht="17.1" customHeight="1" spans="1:5">
      <c r="A302" s="317">
        <v>6.21</v>
      </c>
      <c r="C302" s="307" t="s">
        <v>296</v>
      </c>
      <c r="D302" s="307"/>
      <c r="E302" s="303"/>
    </row>
    <row r="303" s="294" customFormat="1" ht="17.1" customHeight="1" spans="1:5">
      <c r="A303" s="321" t="s">
        <v>297</v>
      </c>
      <c r="B303" s="321"/>
      <c r="C303" s="321"/>
      <c r="D303" s="321"/>
      <c r="E303" s="303"/>
    </row>
    <row r="304" s="294" customFormat="1" ht="17.1" customHeight="1" spans="1:5">
      <c r="A304" s="323">
        <v>7.1</v>
      </c>
      <c r="B304" s="303"/>
      <c r="C304" s="307" t="s">
        <v>298</v>
      </c>
      <c r="D304" s="307"/>
      <c r="E304" s="303"/>
    </row>
    <row r="305" s="294" customFormat="1" ht="17.1" customHeight="1" spans="1:5">
      <c r="A305" s="323">
        <v>7.2</v>
      </c>
      <c r="B305" s="303"/>
      <c r="C305" s="307" t="s">
        <v>298</v>
      </c>
      <c r="D305" s="307"/>
      <c r="E305" s="303"/>
    </row>
    <row r="306" s="294" customFormat="1" ht="17.1" customHeight="1" spans="1:5">
      <c r="A306" s="323">
        <v>7.3</v>
      </c>
      <c r="B306" s="321"/>
      <c r="C306" s="310" t="s">
        <v>299</v>
      </c>
      <c r="D306" s="310"/>
      <c r="E306" s="303"/>
    </row>
    <row r="307" s="294" customFormat="1" ht="17.1" customHeight="1" spans="1:5">
      <c r="A307" s="323">
        <v>7.4</v>
      </c>
      <c r="B307" s="321"/>
      <c r="C307" s="310" t="s">
        <v>300</v>
      </c>
      <c r="D307" s="310"/>
      <c r="E307" s="303"/>
    </row>
    <row r="308" s="294" customFormat="1" ht="17.1" customHeight="1" spans="1:5">
      <c r="A308" s="323">
        <v>7.5</v>
      </c>
      <c r="B308" s="321"/>
      <c r="C308" s="310" t="s">
        <v>301</v>
      </c>
      <c r="D308" s="310"/>
      <c r="E308" s="303"/>
    </row>
    <row r="309" s="294" customFormat="1" ht="17.1" customHeight="1" spans="1:5">
      <c r="A309" s="323">
        <v>7.6</v>
      </c>
      <c r="B309" s="321"/>
      <c r="C309" s="310" t="s">
        <v>302</v>
      </c>
      <c r="D309" s="310"/>
      <c r="E309" s="303"/>
    </row>
    <row r="310" s="294" customFormat="1" ht="17.1" customHeight="1" spans="1:5">
      <c r="A310" s="323">
        <v>7.7</v>
      </c>
      <c r="B310" s="321"/>
      <c r="C310" s="310" t="s">
        <v>303</v>
      </c>
      <c r="D310" s="310"/>
      <c r="E310" s="303"/>
    </row>
    <row r="311" s="294" customFormat="1" ht="17.1" customHeight="1" spans="1:5">
      <c r="A311" s="323">
        <v>7.8</v>
      </c>
      <c r="B311" s="321"/>
      <c r="C311" s="310" t="s">
        <v>304</v>
      </c>
      <c r="D311" s="310"/>
      <c r="E311" s="303"/>
    </row>
    <row r="312" s="294" customFormat="1" ht="17.1" customHeight="1" spans="1:5">
      <c r="A312" s="321" t="s">
        <v>305</v>
      </c>
      <c r="B312" s="321"/>
      <c r="C312" s="321"/>
      <c r="D312" s="321"/>
      <c r="E312" s="303"/>
    </row>
    <row r="313" s="294" customFormat="1" ht="17.1" customHeight="1" spans="1:5">
      <c r="A313" s="322">
        <v>7.1</v>
      </c>
      <c r="C313" s="307" t="s">
        <v>306</v>
      </c>
      <c r="D313" s="307"/>
      <c r="E313" s="303"/>
    </row>
    <row r="314" s="294" customFormat="1" ht="17.1" customHeight="1" spans="1:5">
      <c r="A314" s="322">
        <v>7.2</v>
      </c>
      <c r="C314" s="307" t="s">
        <v>307</v>
      </c>
      <c r="D314" s="307"/>
      <c r="E314" s="303"/>
    </row>
    <row r="315" s="294" customFormat="1" ht="17.1" customHeight="1" spans="1:5">
      <c r="A315" s="322">
        <v>7.3</v>
      </c>
      <c r="C315" s="307" t="s">
        <v>308</v>
      </c>
      <c r="D315" s="307"/>
      <c r="E315" s="303"/>
    </row>
    <row r="316" s="294" customFormat="1" ht="17.1" customHeight="1" spans="1:5">
      <c r="A316" s="322">
        <v>7.4</v>
      </c>
      <c r="C316" s="307" t="s">
        <v>309</v>
      </c>
      <c r="D316" s="307"/>
      <c r="E316" s="303"/>
    </row>
    <row r="317" s="294" customFormat="1" ht="17.1" customHeight="1" spans="1:5">
      <c r="A317" s="322">
        <v>7.5</v>
      </c>
      <c r="C317" s="307" t="s">
        <v>310</v>
      </c>
      <c r="D317" s="307"/>
      <c r="E317" s="303"/>
    </row>
    <row r="318" s="294" customFormat="1" ht="17.1" customHeight="1" spans="1:5">
      <c r="A318" s="322">
        <v>7.6</v>
      </c>
      <c r="C318" s="307" t="s">
        <v>311</v>
      </c>
      <c r="D318" s="307"/>
      <c r="E318" s="303"/>
    </row>
    <row r="319" s="294" customFormat="1" ht="17.1" customHeight="1" spans="1:5">
      <c r="A319" s="322">
        <v>7.7</v>
      </c>
      <c r="C319" s="307" t="s">
        <v>312</v>
      </c>
      <c r="D319" s="307"/>
      <c r="E319" s="303"/>
    </row>
    <row r="320" s="294" customFormat="1" ht="17.1" customHeight="1" spans="1:5">
      <c r="A320" s="322">
        <v>7.8</v>
      </c>
      <c r="C320" s="307" t="s">
        <v>313</v>
      </c>
      <c r="D320" s="307"/>
      <c r="E320" s="303"/>
    </row>
    <row r="321" s="294" customFormat="1" ht="17.1" customHeight="1" spans="1:5">
      <c r="A321" s="322">
        <v>7.9</v>
      </c>
      <c r="C321" s="307" t="s">
        <v>314</v>
      </c>
      <c r="D321" s="307"/>
      <c r="E321" s="303"/>
    </row>
    <row r="322" s="294" customFormat="1" spans="1:5">
      <c r="A322" s="297">
        <v>7.1</v>
      </c>
      <c r="B322" s="298"/>
      <c r="C322" s="307" t="s">
        <v>315</v>
      </c>
      <c r="D322" s="307"/>
      <c r="E322" s="303"/>
    </row>
    <row r="323" s="294" customFormat="1" spans="1:5">
      <c r="A323" s="311">
        <v>7.11</v>
      </c>
      <c r="B323" s="324"/>
      <c r="C323" s="307" t="s">
        <v>316</v>
      </c>
      <c r="D323" s="307"/>
      <c r="E323" s="303"/>
    </row>
    <row r="324" s="294" customFormat="1" spans="1:5">
      <c r="A324" s="311">
        <v>7.12</v>
      </c>
      <c r="B324" s="324"/>
      <c r="C324" s="307" t="s">
        <v>317</v>
      </c>
      <c r="D324" s="307"/>
      <c r="E324" s="303"/>
    </row>
    <row r="325" s="294" customFormat="1" spans="1:5">
      <c r="A325" s="311">
        <v>7.13</v>
      </c>
      <c r="B325" s="324"/>
      <c r="C325" s="307" t="s">
        <v>318</v>
      </c>
      <c r="D325" s="307"/>
      <c r="E325" s="303"/>
    </row>
    <row r="326" s="294" customFormat="1" spans="1:5">
      <c r="A326" s="311">
        <v>7.14</v>
      </c>
      <c r="B326" s="324"/>
      <c r="C326" s="307" t="s">
        <v>319</v>
      </c>
      <c r="D326" s="307"/>
      <c r="E326" s="303"/>
    </row>
    <row r="327" s="294" customFormat="1" ht="44.1" customHeight="1" spans="1:5">
      <c r="A327" s="325" t="s">
        <v>320</v>
      </c>
      <c r="B327" s="325"/>
      <c r="C327" s="325"/>
      <c r="D327" s="325"/>
      <c r="E327" s="303"/>
    </row>
    <row r="328" s="294" customFormat="1" hidden="1" spans="1:3">
      <c r="A328" s="297"/>
      <c r="B328" s="298"/>
      <c r="C328" s="299"/>
    </row>
    <row r="329" s="294" customFormat="1" hidden="1" spans="1:3">
      <c r="A329" s="297"/>
      <c r="B329" s="298"/>
      <c r="C329" s="299"/>
    </row>
    <row r="330" s="294" customFormat="1" hidden="1" spans="1:3">
      <c r="A330" s="297"/>
      <c r="B330" s="298"/>
      <c r="C330" s="299"/>
    </row>
    <row r="331" s="294" customFormat="1" hidden="1" spans="1:3">
      <c r="A331" s="297"/>
      <c r="B331" s="298"/>
      <c r="C331" s="299"/>
    </row>
    <row r="332" s="294" customFormat="1" hidden="1" spans="1:3">
      <c r="A332" s="297"/>
      <c r="B332" s="298"/>
      <c r="C332" s="299"/>
    </row>
    <row r="333" s="294" customFormat="1" hidden="1" spans="1:3">
      <c r="A333" s="297"/>
      <c r="B333" s="298"/>
      <c r="C333" s="299"/>
    </row>
    <row r="334" s="294" customFormat="1" hidden="1" spans="1:3">
      <c r="A334" s="297"/>
      <c r="B334" s="298"/>
      <c r="C334" s="299"/>
    </row>
    <row r="335" s="294" customFormat="1" hidden="1" spans="1:3">
      <c r="A335" s="297"/>
      <c r="B335" s="298"/>
      <c r="C335" s="299"/>
    </row>
    <row r="336" s="294" customFormat="1" hidden="1" spans="1:3">
      <c r="A336" s="297"/>
      <c r="B336" s="298"/>
      <c r="C336" s="299"/>
    </row>
    <row r="337" s="294" customFormat="1" hidden="1" spans="1:3">
      <c r="A337" s="297"/>
      <c r="B337" s="298"/>
      <c r="C337" s="299"/>
    </row>
    <row r="338" s="294" customFormat="1" hidden="1" spans="1:3">
      <c r="A338" s="297"/>
      <c r="B338" s="298"/>
      <c r="C338" s="299"/>
    </row>
    <row r="339" s="294" customFormat="1" hidden="1" spans="1:3">
      <c r="A339" s="297"/>
      <c r="B339" s="298"/>
      <c r="C339" s="299"/>
    </row>
    <row r="340" s="294" customFormat="1" hidden="1" spans="1:3">
      <c r="A340" s="297"/>
      <c r="B340" s="298"/>
      <c r="C340" s="299"/>
    </row>
    <row r="341" s="294" customFormat="1" hidden="1" spans="1:3">
      <c r="A341" s="297"/>
      <c r="B341" s="298"/>
      <c r="C341" s="299"/>
    </row>
    <row r="342" s="294" customFormat="1" hidden="1" spans="1:3">
      <c r="A342" s="297"/>
      <c r="B342" s="298"/>
      <c r="C342" s="299"/>
    </row>
    <row r="343" s="294" customFormat="1" hidden="1" spans="1:3">
      <c r="A343" s="297"/>
      <c r="B343" s="298"/>
      <c r="C343" s="299"/>
    </row>
    <row r="344" s="294" customFormat="1" hidden="1" spans="1:3">
      <c r="A344" s="297"/>
      <c r="B344" s="298"/>
      <c r="C344" s="299"/>
    </row>
    <row r="345" s="294" customFormat="1" hidden="1" spans="1:3">
      <c r="A345" s="297"/>
      <c r="B345" s="298"/>
      <c r="C345" s="299"/>
    </row>
    <row r="346" s="294" customFormat="1" hidden="1" spans="1:3">
      <c r="A346" s="297"/>
      <c r="B346" s="298"/>
      <c r="C346" s="299"/>
    </row>
    <row r="347" s="294" customFormat="1" hidden="1" spans="1:3">
      <c r="A347" s="297"/>
      <c r="B347" s="298"/>
      <c r="C347" s="299"/>
    </row>
    <row r="348" s="294" customFormat="1" hidden="1" spans="1:3">
      <c r="A348" s="297"/>
      <c r="B348" s="298"/>
      <c r="C348" s="299"/>
    </row>
    <row r="349" s="294" customFormat="1" hidden="1" spans="1:3">
      <c r="A349" s="297"/>
      <c r="B349" s="298"/>
      <c r="C349" s="299"/>
    </row>
    <row r="350" s="294" customFormat="1" hidden="1" spans="1:3">
      <c r="A350" s="297"/>
      <c r="B350" s="298"/>
      <c r="C350" s="299"/>
    </row>
    <row r="351" s="294" customFormat="1" hidden="1" spans="1:3">
      <c r="A351" s="297"/>
      <c r="B351" s="298"/>
      <c r="C351" s="299"/>
    </row>
    <row r="352" s="294" customFormat="1" hidden="1" spans="1:3">
      <c r="A352" s="297"/>
      <c r="B352" s="298"/>
      <c r="C352" s="299"/>
    </row>
    <row r="353" s="294" customFormat="1" hidden="1" spans="1:3">
      <c r="A353" s="297"/>
      <c r="B353" s="298"/>
      <c r="C353" s="299"/>
    </row>
    <row r="354" s="294" customFormat="1" hidden="1" spans="1:3">
      <c r="A354" s="297"/>
      <c r="B354" s="298"/>
      <c r="C354" s="299"/>
    </row>
    <row r="355" s="294" customFormat="1" hidden="1" spans="1:3">
      <c r="A355" s="297"/>
      <c r="B355" s="298"/>
      <c r="C355" s="299"/>
    </row>
    <row r="356" s="294" customFormat="1" hidden="1" spans="1:3">
      <c r="A356" s="297"/>
      <c r="B356" s="298"/>
      <c r="C356" s="299"/>
    </row>
    <row r="357" s="294" customFormat="1" hidden="1" spans="1:3">
      <c r="A357" s="297"/>
      <c r="B357" s="298"/>
      <c r="C357" s="299"/>
    </row>
    <row r="358" s="294" customFormat="1" hidden="1" spans="1:3">
      <c r="A358" s="297"/>
      <c r="B358" s="298"/>
      <c r="C358" s="299"/>
    </row>
    <row r="359" s="294" customFormat="1" hidden="1" spans="1:3">
      <c r="A359" s="297"/>
      <c r="B359" s="298"/>
      <c r="C359" s="299"/>
    </row>
    <row r="360" s="294" customFormat="1" hidden="1" spans="1:3">
      <c r="A360" s="297"/>
      <c r="B360" s="298"/>
      <c r="C360" s="299"/>
    </row>
    <row r="361" s="294" customFormat="1" hidden="1" spans="1:3">
      <c r="A361" s="297"/>
      <c r="B361" s="298"/>
      <c r="C361" s="299"/>
    </row>
    <row r="362" s="294" customFormat="1" hidden="1" spans="1:3">
      <c r="A362" s="297"/>
      <c r="B362" s="298"/>
      <c r="C362" s="299"/>
    </row>
    <row r="363" s="294" customFormat="1" hidden="1" spans="1:3">
      <c r="A363" s="297"/>
      <c r="B363" s="298"/>
      <c r="C363" s="299"/>
    </row>
    <row r="364" s="294" customFormat="1" hidden="1" spans="1:3">
      <c r="A364" s="297"/>
      <c r="B364" s="298"/>
      <c r="C364" s="299"/>
    </row>
    <row r="365" s="294" customFormat="1" hidden="1" spans="1:3">
      <c r="A365" s="297"/>
      <c r="B365" s="298"/>
      <c r="C365" s="299"/>
    </row>
    <row r="366" s="294" customFormat="1" hidden="1" spans="1:3">
      <c r="A366" s="297"/>
      <c r="B366" s="298"/>
      <c r="C366" s="299"/>
    </row>
    <row r="367" s="294" customFormat="1" hidden="1" spans="1:3">
      <c r="A367" s="297"/>
      <c r="B367" s="298"/>
      <c r="C367" s="299"/>
    </row>
    <row r="368" s="294" customFormat="1" hidden="1" spans="1:3">
      <c r="A368" s="297"/>
      <c r="B368" s="298"/>
      <c r="C368" s="299"/>
    </row>
    <row r="369" s="294" customFormat="1" hidden="1" spans="1:3">
      <c r="A369" s="297"/>
      <c r="B369" s="298"/>
      <c r="C369" s="299"/>
    </row>
    <row r="370" s="294" customFormat="1" hidden="1" spans="1:3">
      <c r="A370" s="297"/>
      <c r="B370" s="298"/>
      <c r="C370" s="299"/>
    </row>
    <row r="371" s="294" customFormat="1" hidden="1" spans="1:3">
      <c r="A371" s="297"/>
      <c r="B371" s="298"/>
      <c r="C371" s="299"/>
    </row>
    <row r="372" s="294" customFormat="1" hidden="1" spans="1:3">
      <c r="A372" s="297"/>
      <c r="B372" s="298"/>
      <c r="C372" s="299"/>
    </row>
    <row r="373" s="294" customFormat="1" hidden="1" spans="1:3">
      <c r="A373" s="297"/>
      <c r="B373" s="298"/>
      <c r="C373" s="299"/>
    </row>
    <row r="374" s="294" customFormat="1" hidden="1" spans="1:3">
      <c r="A374" s="297"/>
      <c r="B374" s="298"/>
      <c r="C374" s="299"/>
    </row>
    <row r="375" s="294" customFormat="1" hidden="1" spans="1:3">
      <c r="A375" s="297"/>
      <c r="B375" s="298"/>
      <c r="C375" s="299"/>
    </row>
    <row r="376" s="294" customFormat="1" hidden="1" spans="1:3">
      <c r="A376" s="297"/>
      <c r="B376" s="298"/>
      <c r="C376" s="299"/>
    </row>
    <row r="377" s="294" customFormat="1" hidden="1" spans="1:3">
      <c r="A377" s="297"/>
      <c r="B377" s="298"/>
      <c r="C377" s="299"/>
    </row>
    <row r="378" s="294" customFormat="1" hidden="1" spans="1:3">
      <c r="A378" s="297"/>
      <c r="B378" s="298"/>
      <c r="C378" s="299"/>
    </row>
    <row r="379" s="294" customFormat="1" hidden="1" spans="1:3">
      <c r="A379" s="297"/>
      <c r="B379" s="298"/>
      <c r="C379" s="299"/>
    </row>
    <row r="380" s="294" customFormat="1" hidden="1" spans="1:3">
      <c r="A380" s="297"/>
      <c r="B380" s="298"/>
      <c r="C380" s="299"/>
    </row>
    <row r="381" s="294" customFormat="1" hidden="1" spans="1:3">
      <c r="A381" s="297"/>
      <c r="B381" s="298"/>
      <c r="C381" s="299"/>
    </row>
    <row r="382" s="294" customFormat="1" hidden="1" spans="1:3">
      <c r="A382" s="297"/>
      <c r="B382" s="298"/>
      <c r="C382" s="299"/>
    </row>
    <row r="383" s="294" customFormat="1" hidden="1" spans="1:3">
      <c r="A383" s="297"/>
      <c r="B383" s="298"/>
      <c r="C383" s="299"/>
    </row>
    <row r="384" s="294" customFormat="1" hidden="1" spans="1:3">
      <c r="A384" s="297"/>
      <c r="B384" s="298"/>
      <c r="C384" s="299"/>
    </row>
    <row r="385" s="294" customFormat="1" hidden="1" spans="1:3">
      <c r="A385" s="297"/>
      <c r="B385" s="298"/>
      <c r="C385" s="299"/>
    </row>
    <row r="386" s="294" customFormat="1" hidden="1" spans="1:3">
      <c r="A386" s="297"/>
      <c r="B386" s="298"/>
      <c r="C386" s="299"/>
    </row>
    <row r="387" s="294" customFormat="1" hidden="1" spans="1:3">
      <c r="A387" s="297"/>
      <c r="B387" s="298"/>
      <c r="C387" s="299"/>
    </row>
    <row r="388" s="294" customFormat="1" hidden="1" spans="1:3">
      <c r="A388" s="297"/>
      <c r="B388" s="298"/>
      <c r="C388" s="299"/>
    </row>
    <row r="389" s="294" customFormat="1" hidden="1" spans="1:3">
      <c r="A389" s="297"/>
      <c r="B389" s="298"/>
      <c r="C389" s="299"/>
    </row>
    <row r="390" s="294" customFormat="1" hidden="1" spans="1:3">
      <c r="A390" s="297"/>
      <c r="B390" s="298"/>
      <c r="C390" s="299"/>
    </row>
    <row r="391" s="294" customFormat="1" hidden="1" spans="1:3">
      <c r="A391" s="297"/>
      <c r="B391" s="298"/>
      <c r="C391" s="299"/>
    </row>
    <row r="392" s="294" customFormat="1" hidden="1" spans="1:3">
      <c r="A392" s="297"/>
      <c r="B392" s="298"/>
      <c r="C392" s="299"/>
    </row>
    <row r="393" s="294" customFormat="1" hidden="1" spans="1:3">
      <c r="A393" s="297"/>
      <c r="B393" s="298"/>
      <c r="C393" s="299"/>
    </row>
    <row r="394" s="294" customFormat="1" hidden="1" spans="1:3">
      <c r="A394" s="297"/>
      <c r="B394" s="298"/>
      <c r="C394" s="299"/>
    </row>
    <row r="395" s="294" customFormat="1" hidden="1" spans="1:3">
      <c r="A395" s="297"/>
      <c r="B395" s="298"/>
      <c r="C395" s="299"/>
    </row>
    <row r="396" s="294" customFormat="1" hidden="1" spans="1:3">
      <c r="A396" s="297"/>
      <c r="B396" s="298"/>
      <c r="C396" s="299"/>
    </row>
    <row r="397" s="294" customFormat="1" hidden="1" spans="1:3">
      <c r="A397" s="297"/>
      <c r="B397" s="298"/>
      <c r="C397" s="299"/>
    </row>
    <row r="398" s="294" customFormat="1" hidden="1" spans="1:3">
      <c r="A398" s="297"/>
      <c r="B398" s="298"/>
      <c r="C398" s="299"/>
    </row>
    <row r="399" s="294" customFormat="1" hidden="1" spans="1:3">
      <c r="A399" s="297"/>
      <c r="B399" s="298"/>
      <c r="C399" s="299"/>
    </row>
    <row r="400" s="294" customFormat="1" hidden="1" spans="1:3">
      <c r="A400" s="297"/>
      <c r="B400" s="298"/>
      <c r="C400" s="299"/>
    </row>
    <row r="401" s="294" customFormat="1" hidden="1" spans="1:3">
      <c r="A401" s="297"/>
      <c r="B401" s="298"/>
      <c r="C401" s="299"/>
    </row>
    <row r="402" s="294" customFormat="1" hidden="1" spans="1:3">
      <c r="A402" s="297"/>
      <c r="B402" s="298"/>
      <c r="C402" s="299"/>
    </row>
    <row r="403" s="294" customFormat="1" hidden="1" spans="1:3">
      <c r="A403" s="297"/>
      <c r="B403" s="298"/>
      <c r="C403" s="299"/>
    </row>
    <row r="404" s="294" customFormat="1" hidden="1" spans="1:3">
      <c r="A404" s="297"/>
      <c r="B404" s="298"/>
      <c r="C404" s="299"/>
    </row>
    <row r="405" s="294" customFormat="1" hidden="1" spans="1:3">
      <c r="A405" s="297"/>
      <c r="B405" s="298"/>
      <c r="C405" s="299"/>
    </row>
    <row r="406" s="294" customFormat="1" hidden="1" spans="1:3">
      <c r="A406" s="297"/>
      <c r="B406" s="298"/>
      <c r="C406" s="299"/>
    </row>
    <row r="407" s="294" customFormat="1" hidden="1" spans="1:3">
      <c r="A407" s="297"/>
      <c r="B407" s="298"/>
      <c r="C407" s="299"/>
    </row>
    <row r="408" s="294" customFormat="1" hidden="1" spans="1:3">
      <c r="A408" s="297"/>
      <c r="B408" s="298"/>
      <c r="C408" s="299"/>
    </row>
    <row r="409" s="294" customFormat="1" hidden="1" spans="1:3">
      <c r="A409" s="297"/>
      <c r="B409" s="298"/>
      <c r="C409" s="299"/>
    </row>
    <row r="410" s="294" customFormat="1" hidden="1" spans="1:3">
      <c r="A410" s="297"/>
      <c r="B410" s="298"/>
      <c r="C410" s="299"/>
    </row>
    <row r="411" s="294" customFormat="1" hidden="1" spans="1:3">
      <c r="A411" s="297"/>
      <c r="B411" s="298"/>
      <c r="C411" s="299"/>
    </row>
    <row r="412" s="294" customFormat="1" hidden="1" spans="1:3">
      <c r="A412" s="297"/>
      <c r="B412" s="298"/>
      <c r="C412" s="299"/>
    </row>
    <row r="413" s="294" customFormat="1" hidden="1" spans="1:3">
      <c r="A413" s="297"/>
      <c r="B413" s="298"/>
      <c r="C413" s="299"/>
    </row>
    <row r="414" s="294" customFormat="1" hidden="1" spans="1:3">
      <c r="A414" s="297"/>
      <c r="B414" s="298"/>
      <c r="C414" s="299"/>
    </row>
    <row r="415" s="294" customFormat="1" hidden="1" spans="1:3">
      <c r="A415" s="297"/>
      <c r="B415" s="298"/>
      <c r="C415" s="299"/>
    </row>
    <row r="416" s="294" customFormat="1" hidden="1" spans="1:3">
      <c r="A416" s="297"/>
      <c r="B416" s="298"/>
      <c r="C416" s="299"/>
    </row>
    <row r="417" s="294" customFormat="1" hidden="1" spans="1:3">
      <c r="A417" s="297"/>
      <c r="B417" s="298"/>
      <c r="C417" s="299"/>
    </row>
    <row r="418" s="294" customFormat="1" hidden="1" spans="1:3">
      <c r="A418" s="297"/>
      <c r="B418" s="298"/>
      <c r="C418" s="299"/>
    </row>
    <row r="419" s="294" customFormat="1" hidden="1" spans="1:3">
      <c r="A419" s="297"/>
      <c r="B419" s="298"/>
      <c r="C419" s="299"/>
    </row>
    <row r="420" s="294" customFormat="1" hidden="1" spans="1:3">
      <c r="A420" s="297"/>
      <c r="B420" s="298"/>
      <c r="C420" s="299"/>
    </row>
    <row r="421" s="294" customFormat="1" hidden="1" spans="1:3">
      <c r="A421" s="297"/>
      <c r="B421" s="298"/>
      <c r="C421" s="299"/>
    </row>
    <row r="422" s="294" customFormat="1" hidden="1" spans="1:3">
      <c r="A422" s="297"/>
      <c r="B422" s="298"/>
      <c r="C422" s="299"/>
    </row>
    <row r="423" s="294" customFormat="1" hidden="1" spans="1:3">
      <c r="A423" s="297"/>
      <c r="B423" s="298"/>
      <c r="C423" s="299"/>
    </row>
    <row r="424" s="294" customFormat="1" hidden="1" spans="1:3">
      <c r="A424" s="297"/>
      <c r="B424" s="298"/>
      <c r="C424" s="299"/>
    </row>
    <row r="425" s="294" customFormat="1" hidden="1" spans="1:3">
      <c r="A425" s="297"/>
      <c r="B425" s="298"/>
      <c r="C425" s="299"/>
    </row>
    <row r="426" s="294" customFormat="1" hidden="1" spans="1:3">
      <c r="A426" s="297"/>
      <c r="B426" s="298"/>
      <c r="C426" s="299"/>
    </row>
    <row r="427" s="294" customFormat="1" hidden="1" spans="1:3">
      <c r="A427" s="297"/>
      <c r="B427" s="298"/>
      <c r="C427" s="299"/>
    </row>
    <row r="428" s="294" customFormat="1" hidden="1" spans="1:3">
      <c r="A428" s="297"/>
      <c r="B428" s="298"/>
      <c r="C428" s="299"/>
    </row>
    <row r="429" s="294" customFormat="1" hidden="1" spans="1:3">
      <c r="A429" s="297"/>
      <c r="B429" s="298"/>
      <c r="C429" s="299"/>
    </row>
    <row r="430" s="294" customFormat="1" hidden="1" spans="1:3">
      <c r="A430" s="297"/>
      <c r="B430" s="298"/>
      <c r="C430" s="299"/>
    </row>
    <row r="431" s="294" customFormat="1" hidden="1" spans="1:3">
      <c r="A431" s="297"/>
      <c r="B431" s="298"/>
      <c r="C431" s="299"/>
    </row>
    <row r="432" s="294" customFormat="1" hidden="1" spans="1:3">
      <c r="A432" s="297"/>
      <c r="B432" s="298"/>
      <c r="C432" s="299"/>
    </row>
    <row r="433" s="294" customFormat="1" hidden="1" spans="1:3">
      <c r="A433" s="297"/>
      <c r="B433" s="298"/>
      <c r="C433" s="299"/>
    </row>
    <row r="434" s="294" customFormat="1" hidden="1" spans="1:3">
      <c r="A434" s="297"/>
      <c r="B434" s="298"/>
      <c r="C434" s="299"/>
    </row>
    <row r="435" s="294" customFormat="1" hidden="1" spans="1:3">
      <c r="A435" s="297"/>
      <c r="B435" s="298"/>
      <c r="C435" s="299"/>
    </row>
    <row r="436" s="294" customFormat="1" hidden="1" spans="1:3">
      <c r="A436" s="297"/>
      <c r="B436" s="298"/>
      <c r="C436" s="299"/>
    </row>
    <row r="437" s="294" customFormat="1" hidden="1" spans="1:3">
      <c r="A437" s="297"/>
      <c r="B437" s="298"/>
      <c r="C437" s="299"/>
    </row>
    <row r="438" s="294" customFormat="1" hidden="1" spans="1:3">
      <c r="A438" s="297"/>
      <c r="B438" s="298"/>
      <c r="C438" s="299"/>
    </row>
    <row r="439" s="294" customFormat="1" hidden="1" spans="1:3">
      <c r="A439" s="297"/>
      <c r="B439" s="298"/>
      <c r="C439" s="299"/>
    </row>
    <row r="440" s="294" customFormat="1" hidden="1" spans="1:3">
      <c r="A440" s="297"/>
      <c r="B440" s="298"/>
      <c r="C440" s="299"/>
    </row>
    <row r="441" s="294" customFormat="1" hidden="1" spans="1:3">
      <c r="A441" s="297"/>
      <c r="B441" s="298"/>
      <c r="C441" s="299"/>
    </row>
    <row r="442" s="294" customFormat="1" hidden="1" spans="1:3">
      <c r="A442" s="297"/>
      <c r="B442" s="298"/>
      <c r="C442" s="299"/>
    </row>
    <row r="443" s="294" customFormat="1" hidden="1" spans="1:3">
      <c r="A443" s="297"/>
      <c r="B443" s="298"/>
      <c r="C443" s="299"/>
    </row>
    <row r="444" s="294" customFormat="1" hidden="1" spans="1:3">
      <c r="A444" s="297"/>
      <c r="B444" s="298"/>
      <c r="C444" s="299"/>
    </row>
    <row r="445" s="294" customFormat="1" hidden="1" spans="1:3">
      <c r="A445" s="297"/>
      <c r="B445" s="298"/>
      <c r="C445" s="299"/>
    </row>
    <row r="446" s="294" customFormat="1" hidden="1" spans="1:3">
      <c r="A446" s="297"/>
      <c r="B446" s="298"/>
      <c r="C446" s="299"/>
    </row>
    <row r="447" s="294" customFormat="1" hidden="1" spans="1:3">
      <c r="A447" s="297"/>
      <c r="B447" s="298"/>
      <c r="C447" s="299"/>
    </row>
    <row r="448" s="294" customFormat="1" hidden="1" spans="1:3">
      <c r="A448" s="297"/>
      <c r="B448" s="298"/>
      <c r="C448" s="299"/>
    </row>
    <row r="449" s="294" customFormat="1" hidden="1" spans="1:3">
      <c r="A449" s="297"/>
      <c r="B449" s="298"/>
      <c r="C449" s="299"/>
    </row>
    <row r="450" s="294" customFormat="1" hidden="1" spans="1:3">
      <c r="A450" s="297"/>
      <c r="B450" s="298"/>
      <c r="C450" s="299"/>
    </row>
    <row r="451" s="294" customFormat="1" hidden="1" spans="1:3">
      <c r="A451" s="297"/>
      <c r="B451" s="298"/>
      <c r="C451" s="299"/>
    </row>
    <row r="452" s="294" customFormat="1" hidden="1" spans="1:3">
      <c r="A452" s="297"/>
      <c r="B452" s="298"/>
      <c r="C452" s="299"/>
    </row>
    <row r="453" s="294" customFormat="1" hidden="1" spans="1:3">
      <c r="A453" s="297"/>
      <c r="B453" s="298"/>
      <c r="C453" s="299"/>
    </row>
    <row r="454" s="294" customFormat="1" hidden="1" spans="1:3">
      <c r="A454" s="297"/>
      <c r="B454" s="298"/>
      <c r="C454" s="299"/>
    </row>
    <row r="455" s="294" customFormat="1" hidden="1" spans="1:3">
      <c r="A455" s="297"/>
      <c r="B455" s="298"/>
      <c r="C455" s="299"/>
    </row>
    <row r="456" s="294" customFormat="1" hidden="1" spans="1:3">
      <c r="A456" s="297"/>
      <c r="B456" s="298"/>
      <c r="C456" s="299"/>
    </row>
    <row r="457" s="294" customFormat="1" hidden="1" spans="1:3">
      <c r="A457" s="297"/>
      <c r="B457" s="298"/>
      <c r="C457" s="299"/>
    </row>
    <row r="458" s="294" customFormat="1" hidden="1" spans="1:3">
      <c r="A458" s="297"/>
      <c r="B458" s="298"/>
      <c r="C458" s="299"/>
    </row>
    <row r="459" s="294" customFormat="1" hidden="1" spans="1:3">
      <c r="A459" s="297"/>
      <c r="B459" s="298"/>
      <c r="C459" s="299"/>
    </row>
    <row r="460" s="294" customFormat="1" hidden="1" spans="1:3">
      <c r="A460" s="297"/>
      <c r="B460" s="298"/>
      <c r="C460" s="299"/>
    </row>
    <row r="461" s="294" customFormat="1" hidden="1" spans="1:3">
      <c r="A461" s="297"/>
      <c r="B461" s="298"/>
      <c r="C461" s="299"/>
    </row>
    <row r="462" s="294" customFormat="1" hidden="1" spans="1:3">
      <c r="A462" s="297"/>
      <c r="B462" s="298"/>
      <c r="C462" s="299"/>
    </row>
    <row r="463" s="294" customFormat="1" hidden="1" spans="1:3">
      <c r="A463" s="297"/>
      <c r="B463" s="298"/>
      <c r="C463" s="299"/>
    </row>
    <row r="464" s="294" customFormat="1" hidden="1" spans="1:3">
      <c r="A464" s="297"/>
      <c r="B464" s="298"/>
      <c r="C464" s="299"/>
    </row>
    <row r="465" s="294" customFormat="1" hidden="1" spans="1:3">
      <c r="A465" s="297"/>
      <c r="B465" s="298"/>
      <c r="C465" s="299"/>
    </row>
    <row r="466" s="294" customFormat="1" hidden="1" spans="1:3">
      <c r="A466" s="297"/>
      <c r="B466" s="298"/>
      <c r="C466" s="299"/>
    </row>
    <row r="467" s="294" customFormat="1" hidden="1" spans="1:3">
      <c r="A467" s="297"/>
      <c r="B467" s="298"/>
      <c r="C467" s="299"/>
    </row>
    <row r="468" s="294" customFormat="1" hidden="1" spans="1:3">
      <c r="A468" s="297"/>
      <c r="B468" s="298"/>
      <c r="C468" s="299"/>
    </row>
    <row r="469" s="294" customFormat="1" hidden="1" spans="1:3">
      <c r="A469" s="297"/>
      <c r="B469" s="298"/>
      <c r="C469" s="299"/>
    </row>
    <row r="470" s="294" customFormat="1" hidden="1" spans="1:3">
      <c r="A470" s="297"/>
      <c r="B470" s="298"/>
      <c r="C470" s="299"/>
    </row>
    <row r="471" s="294" customFormat="1" hidden="1" spans="1:3">
      <c r="A471" s="297"/>
      <c r="B471" s="298"/>
      <c r="C471" s="299"/>
    </row>
    <row r="472" s="294" customFormat="1" hidden="1" spans="1:3">
      <c r="A472" s="297"/>
      <c r="B472" s="298"/>
      <c r="C472" s="299"/>
    </row>
    <row r="473" s="294" customFormat="1" hidden="1" spans="1:3">
      <c r="A473" s="297"/>
      <c r="B473" s="298"/>
      <c r="C473" s="299"/>
    </row>
    <row r="474" s="294" customFormat="1" hidden="1" spans="1:3">
      <c r="A474" s="297"/>
      <c r="B474" s="298"/>
      <c r="C474" s="299"/>
    </row>
    <row r="475" s="294" customFormat="1" hidden="1" spans="1:3">
      <c r="A475" s="297"/>
      <c r="B475" s="298"/>
      <c r="C475" s="299"/>
    </row>
    <row r="476" s="294" customFormat="1" hidden="1" spans="1:3">
      <c r="A476" s="297"/>
      <c r="B476" s="298"/>
      <c r="C476" s="299"/>
    </row>
    <row r="477" s="294" customFormat="1" hidden="1" spans="1:3">
      <c r="A477" s="297"/>
      <c r="B477" s="298"/>
      <c r="C477" s="299"/>
    </row>
    <row r="478" s="294" customFormat="1" hidden="1" spans="1:3">
      <c r="A478" s="297"/>
      <c r="B478" s="298"/>
      <c r="C478" s="299"/>
    </row>
    <row r="479" s="294" customFormat="1" hidden="1" spans="1:3">
      <c r="A479" s="297"/>
      <c r="B479" s="298"/>
      <c r="C479" s="299"/>
    </row>
    <row r="480" s="294" customFormat="1" hidden="1" spans="1:3">
      <c r="A480" s="297"/>
      <c r="B480" s="298"/>
      <c r="C480" s="299"/>
    </row>
    <row r="481" s="294" customFormat="1" hidden="1" spans="1:3">
      <c r="A481" s="297"/>
      <c r="B481" s="298"/>
      <c r="C481" s="299"/>
    </row>
    <row r="482" s="294" customFormat="1" hidden="1" spans="1:3">
      <c r="A482" s="297"/>
      <c r="B482" s="298"/>
      <c r="C482" s="299"/>
    </row>
    <row r="483" s="294" customFormat="1" hidden="1" spans="1:3">
      <c r="A483" s="297"/>
      <c r="B483" s="298"/>
      <c r="C483" s="299"/>
    </row>
    <row r="484" s="294" customFormat="1" hidden="1" spans="1:3">
      <c r="A484" s="297"/>
      <c r="B484" s="298"/>
      <c r="C484" s="299"/>
    </row>
    <row r="485" s="294" customFormat="1" hidden="1" spans="1:3">
      <c r="A485" s="297"/>
      <c r="B485" s="298"/>
      <c r="C485" s="299"/>
    </row>
    <row r="486" s="294" customFormat="1" hidden="1" spans="1:3">
      <c r="A486" s="297"/>
      <c r="B486" s="298"/>
      <c r="C486" s="299"/>
    </row>
    <row r="487" s="294" customFormat="1" hidden="1" spans="1:3">
      <c r="A487" s="297"/>
      <c r="B487" s="298"/>
      <c r="C487" s="299"/>
    </row>
    <row r="488" s="294" customFormat="1" hidden="1" spans="1:3">
      <c r="A488" s="297"/>
      <c r="B488" s="298"/>
      <c r="C488" s="299"/>
    </row>
    <row r="489" s="294" customFormat="1" hidden="1" spans="1:3">
      <c r="A489" s="297"/>
      <c r="B489" s="298"/>
      <c r="C489" s="299"/>
    </row>
    <row r="490" s="294" customFormat="1" hidden="1" spans="1:3">
      <c r="A490" s="297"/>
      <c r="B490" s="298"/>
      <c r="C490" s="299"/>
    </row>
    <row r="491" s="294" customFormat="1" hidden="1" spans="1:3">
      <c r="A491" s="297"/>
      <c r="B491" s="298"/>
      <c r="C491" s="299"/>
    </row>
    <row r="492" s="294" customFormat="1" hidden="1" spans="1:3">
      <c r="A492" s="297"/>
      <c r="B492" s="298"/>
      <c r="C492" s="299"/>
    </row>
    <row r="493" s="294" customFormat="1" hidden="1" spans="1:3">
      <c r="A493" s="297"/>
      <c r="B493" s="298"/>
      <c r="C493" s="299"/>
    </row>
    <row r="494" s="294" customFormat="1" hidden="1" spans="1:3">
      <c r="A494" s="297"/>
      <c r="B494" s="298"/>
      <c r="C494" s="299"/>
    </row>
    <row r="495" s="294" customFormat="1" hidden="1" spans="1:3">
      <c r="A495" s="297"/>
      <c r="B495" s="298"/>
      <c r="C495" s="299"/>
    </row>
    <row r="496" s="294" customFormat="1" hidden="1" spans="1:3">
      <c r="A496" s="297"/>
      <c r="B496" s="298"/>
      <c r="C496" s="299"/>
    </row>
    <row r="497" s="294" customFormat="1" hidden="1" spans="1:3">
      <c r="A497" s="297"/>
      <c r="B497" s="298"/>
      <c r="C497" s="299"/>
    </row>
    <row r="498" s="294" customFormat="1" hidden="1" spans="1:3">
      <c r="A498" s="297"/>
      <c r="B498" s="298"/>
      <c r="C498" s="299"/>
    </row>
    <row r="499" s="294" customFormat="1" hidden="1" spans="1:3">
      <c r="A499" s="297"/>
      <c r="B499" s="298"/>
      <c r="C499" s="299"/>
    </row>
    <row r="500" s="294" customFormat="1" hidden="1" spans="1:3">
      <c r="A500" s="297"/>
      <c r="B500" s="298"/>
      <c r="C500" s="299"/>
    </row>
    <row r="501" s="294" customFormat="1" hidden="1" spans="1:3">
      <c r="A501" s="297"/>
      <c r="B501" s="298"/>
      <c r="C501" s="299"/>
    </row>
    <row r="502" s="294" customFormat="1" hidden="1" spans="1:3">
      <c r="A502" s="297"/>
      <c r="B502" s="298"/>
      <c r="C502" s="299"/>
    </row>
    <row r="503" s="294" customFormat="1" hidden="1" spans="1:3">
      <c r="A503" s="297"/>
      <c r="B503" s="298"/>
      <c r="C503" s="299"/>
    </row>
    <row r="504" s="294" customFormat="1" hidden="1" spans="1:3">
      <c r="A504" s="297"/>
      <c r="B504" s="298"/>
      <c r="C504" s="299"/>
    </row>
    <row r="505" s="294" customFormat="1" hidden="1" spans="1:3">
      <c r="A505" s="297"/>
      <c r="B505" s="298"/>
      <c r="C505" s="299"/>
    </row>
    <row r="506" s="294" customFormat="1" hidden="1" spans="1:3">
      <c r="A506" s="297"/>
      <c r="B506" s="298"/>
      <c r="C506" s="299"/>
    </row>
    <row r="507" s="294" customFormat="1" hidden="1" spans="1:3">
      <c r="A507" s="297"/>
      <c r="B507" s="298"/>
      <c r="C507" s="299"/>
    </row>
    <row r="508" s="294" customFormat="1" hidden="1" spans="1:3">
      <c r="A508" s="297"/>
      <c r="B508" s="298"/>
      <c r="C508" s="299"/>
    </row>
    <row r="509" s="294" customFormat="1" hidden="1" spans="1:3">
      <c r="A509" s="297"/>
      <c r="B509" s="298"/>
      <c r="C509" s="299"/>
    </row>
    <row r="510" s="294" customFormat="1" hidden="1" spans="1:3">
      <c r="A510" s="297"/>
      <c r="B510" s="298"/>
      <c r="C510" s="299"/>
    </row>
    <row r="511" s="294" customFormat="1" hidden="1" spans="1:3">
      <c r="A511" s="297"/>
      <c r="B511" s="298"/>
      <c r="C511" s="299"/>
    </row>
    <row r="512" s="294" customFormat="1" hidden="1" spans="1:3">
      <c r="A512" s="297"/>
      <c r="B512" s="298"/>
      <c r="C512" s="299"/>
    </row>
    <row r="513" s="294" customFormat="1" hidden="1" spans="1:3">
      <c r="A513" s="297"/>
      <c r="B513" s="298"/>
      <c r="C513" s="299"/>
    </row>
    <row r="514" s="294" customFormat="1" hidden="1" spans="1:3">
      <c r="A514" s="297"/>
      <c r="B514" s="298"/>
      <c r="C514" s="299"/>
    </row>
    <row r="515" s="294" customFormat="1" hidden="1" spans="1:3">
      <c r="A515" s="297"/>
      <c r="B515" s="298"/>
      <c r="C515" s="299"/>
    </row>
    <row r="516" s="294" customFormat="1" hidden="1" spans="1:3">
      <c r="A516" s="297"/>
      <c r="B516" s="298"/>
      <c r="C516" s="299"/>
    </row>
    <row r="517" s="294" customFormat="1" hidden="1" spans="1:3">
      <c r="A517" s="297"/>
      <c r="B517" s="298"/>
      <c r="C517" s="299"/>
    </row>
    <row r="518" s="294" customFormat="1" hidden="1" spans="1:3">
      <c r="A518" s="297"/>
      <c r="B518" s="298"/>
      <c r="C518" s="299"/>
    </row>
    <row r="519" s="294" customFormat="1" hidden="1" spans="1:3">
      <c r="A519" s="297"/>
      <c r="B519" s="298"/>
      <c r="C519" s="299"/>
    </row>
    <row r="520" s="294" customFormat="1" hidden="1" spans="1:3">
      <c r="A520" s="297"/>
      <c r="B520" s="298"/>
      <c r="C520" s="299"/>
    </row>
    <row r="521" s="294" customFormat="1" hidden="1" spans="1:3">
      <c r="A521" s="297"/>
      <c r="B521" s="298"/>
      <c r="C521" s="299"/>
    </row>
    <row r="522" s="294" customFormat="1" hidden="1" spans="1:3">
      <c r="A522" s="297"/>
      <c r="B522" s="298"/>
      <c r="C522" s="299"/>
    </row>
    <row r="523" s="294" customFormat="1" hidden="1" spans="1:3">
      <c r="A523" s="297"/>
      <c r="B523" s="298"/>
      <c r="C523" s="299"/>
    </row>
    <row r="524" s="294" customFormat="1" hidden="1" spans="1:3">
      <c r="A524" s="297"/>
      <c r="B524" s="298"/>
      <c r="C524" s="299"/>
    </row>
    <row r="525" s="294" customFormat="1" hidden="1" spans="1:3">
      <c r="A525" s="297"/>
      <c r="B525" s="298"/>
      <c r="C525" s="299"/>
    </row>
    <row r="526" s="294" customFormat="1" hidden="1" spans="1:3">
      <c r="A526" s="297"/>
      <c r="B526" s="298"/>
      <c r="C526" s="299"/>
    </row>
    <row r="527" s="294" customFormat="1" hidden="1" spans="1:3">
      <c r="A527" s="297"/>
      <c r="B527" s="298"/>
      <c r="C527" s="299"/>
    </row>
    <row r="528" s="294" customFormat="1" hidden="1" spans="1:3">
      <c r="A528" s="297"/>
      <c r="B528" s="298"/>
      <c r="C528" s="299"/>
    </row>
    <row r="529" s="294" customFormat="1" hidden="1" spans="1:3">
      <c r="A529" s="297"/>
      <c r="B529" s="298"/>
      <c r="C529" s="299"/>
    </row>
    <row r="530" s="294" customFormat="1" hidden="1" spans="1:3">
      <c r="A530" s="297"/>
      <c r="B530" s="298"/>
      <c r="C530" s="299"/>
    </row>
    <row r="531" s="294" customFormat="1" hidden="1" spans="1:3">
      <c r="A531" s="297"/>
      <c r="B531" s="298"/>
      <c r="C531" s="299"/>
    </row>
    <row r="532" s="294" customFormat="1" hidden="1" spans="1:3">
      <c r="A532" s="297"/>
      <c r="B532" s="298"/>
      <c r="C532" s="299"/>
    </row>
    <row r="533" s="294" customFormat="1" hidden="1" spans="1:3">
      <c r="A533" s="297"/>
      <c r="B533" s="298"/>
      <c r="C533" s="299"/>
    </row>
    <row r="534" s="294" customFormat="1" hidden="1" spans="1:3">
      <c r="A534" s="297"/>
      <c r="B534" s="298"/>
      <c r="C534" s="299"/>
    </row>
    <row r="535" s="294" customFormat="1" hidden="1" spans="1:3">
      <c r="A535" s="297"/>
      <c r="B535" s="298"/>
      <c r="C535" s="299"/>
    </row>
    <row r="536" s="294" customFormat="1" hidden="1" spans="1:3">
      <c r="A536" s="297"/>
      <c r="B536" s="298"/>
      <c r="C536" s="299"/>
    </row>
    <row r="537" s="294" customFormat="1" hidden="1" spans="1:3">
      <c r="A537" s="297"/>
      <c r="B537" s="298"/>
      <c r="C537" s="299"/>
    </row>
    <row r="538" s="294" customFormat="1" hidden="1" spans="1:3">
      <c r="A538" s="297"/>
      <c r="B538" s="298"/>
      <c r="C538" s="299"/>
    </row>
    <row r="539" s="294" customFormat="1" hidden="1" spans="1:3">
      <c r="A539" s="297"/>
      <c r="B539" s="298"/>
      <c r="C539" s="299"/>
    </row>
    <row r="540" s="294" customFormat="1" hidden="1" spans="1:3">
      <c r="A540" s="297"/>
      <c r="B540" s="298"/>
      <c r="C540" s="299"/>
    </row>
    <row r="541" s="294" customFormat="1" hidden="1" spans="1:3">
      <c r="A541" s="297"/>
      <c r="B541" s="298"/>
      <c r="C541" s="299"/>
    </row>
    <row r="542" s="294" customFormat="1" hidden="1" spans="1:3">
      <c r="A542" s="297"/>
      <c r="B542" s="298"/>
      <c r="C542" s="299"/>
    </row>
    <row r="543" s="294" customFormat="1" hidden="1" spans="1:3">
      <c r="A543" s="297"/>
      <c r="B543" s="298"/>
      <c r="C543" s="299"/>
    </row>
    <row r="544" s="294" customFormat="1" hidden="1" spans="1:3">
      <c r="A544" s="297"/>
      <c r="B544" s="298"/>
      <c r="C544" s="299"/>
    </row>
    <row r="545" s="294" customFormat="1" hidden="1" spans="1:3">
      <c r="A545" s="297"/>
      <c r="B545" s="298"/>
      <c r="C545" s="299"/>
    </row>
    <row r="546" s="294" customFormat="1" hidden="1" spans="1:3">
      <c r="A546" s="297"/>
      <c r="B546" s="298"/>
      <c r="C546" s="299"/>
    </row>
    <row r="547" s="294" customFormat="1" hidden="1" spans="1:3">
      <c r="A547" s="297"/>
      <c r="B547" s="298"/>
      <c r="C547" s="299"/>
    </row>
    <row r="548" s="294" customFormat="1" hidden="1" spans="1:3">
      <c r="A548" s="297"/>
      <c r="B548" s="298"/>
      <c r="C548" s="299"/>
    </row>
    <row r="549" s="294" customFormat="1" hidden="1" spans="1:3">
      <c r="A549" s="297"/>
      <c r="B549" s="298"/>
      <c r="C549" s="299"/>
    </row>
    <row r="550" s="294" customFormat="1" hidden="1" spans="1:3">
      <c r="A550" s="297"/>
      <c r="B550" s="298"/>
      <c r="C550" s="299"/>
    </row>
    <row r="551" s="294" customFormat="1" hidden="1" spans="1:3">
      <c r="A551" s="297"/>
      <c r="B551" s="298"/>
      <c r="C551" s="299"/>
    </row>
    <row r="552" s="294" customFormat="1" hidden="1" spans="1:3">
      <c r="A552" s="297"/>
      <c r="B552" s="298"/>
      <c r="C552" s="299"/>
    </row>
    <row r="553" s="294" customFormat="1" hidden="1" spans="1:3">
      <c r="A553" s="297"/>
      <c r="B553" s="298"/>
      <c r="C553" s="299"/>
    </row>
    <row r="554" s="294" customFormat="1" hidden="1" spans="1:3">
      <c r="A554" s="297"/>
      <c r="B554" s="298"/>
      <c r="C554" s="299"/>
    </row>
    <row r="555" s="294" customFormat="1" hidden="1" spans="1:3">
      <c r="A555" s="297"/>
      <c r="B555" s="298"/>
      <c r="C555" s="299"/>
    </row>
    <row r="556" s="294" customFormat="1" hidden="1" spans="1:3">
      <c r="A556" s="297"/>
      <c r="B556" s="298"/>
      <c r="C556" s="299"/>
    </row>
    <row r="557" s="294" customFormat="1" hidden="1" spans="1:3">
      <c r="A557" s="297"/>
      <c r="B557" s="298"/>
      <c r="C557" s="299"/>
    </row>
    <row r="558" s="294" customFormat="1" hidden="1" spans="1:3">
      <c r="A558" s="297"/>
      <c r="B558" s="298"/>
      <c r="C558" s="299"/>
    </row>
    <row r="559" s="294" customFormat="1" hidden="1" spans="1:3">
      <c r="A559" s="297"/>
      <c r="B559" s="298"/>
      <c r="C559" s="299"/>
    </row>
    <row r="560" s="294" customFormat="1" hidden="1" spans="1:3">
      <c r="A560" s="297"/>
      <c r="B560" s="298"/>
      <c r="C560" s="299"/>
    </row>
    <row r="561" s="294" customFormat="1" hidden="1" spans="1:3">
      <c r="A561" s="297"/>
      <c r="B561" s="298"/>
      <c r="C561" s="299"/>
    </row>
    <row r="562" s="294" customFormat="1" hidden="1" spans="1:3">
      <c r="A562" s="297"/>
      <c r="B562" s="298"/>
      <c r="C562" s="299"/>
    </row>
    <row r="563" s="294" customFormat="1" hidden="1" spans="1:3">
      <c r="A563" s="297"/>
      <c r="B563" s="298"/>
      <c r="C563" s="299"/>
    </row>
    <row r="564" s="294" customFormat="1" hidden="1" spans="1:3">
      <c r="A564" s="297"/>
      <c r="B564" s="298"/>
      <c r="C564" s="299"/>
    </row>
    <row r="565" s="294" customFormat="1" hidden="1" spans="1:3">
      <c r="A565" s="297"/>
      <c r="B565" s="298"/>
      <c r="C565" s="299"/>
    </row>
    <row r="566" s="294" customFormat="1" hidden="1" spans="1:3">
      <c r="A566" s="297"/>
      <c r="B566" s="298"/>
      <c r="C566" s="299"/>
    </row>
    <row r="567" s="294" customFormat="1" hidden="1" spans="1:3">
      <c r="A567" s="297"/>
      <c r="B567" s="298"/>
      <c r="C567" s="299"/>
    </row>
    <row r="568" s="294" customFormat="1" hidden="1" spans="1:3">
      <c r="A568" s="297"/>
      <c r="B568" s="298"/>
      <c r="C568" s="299"/>
    </row>
    <row r="569" s="294" customFormat="1" hidden="1" spans="1:3">
      <c r="A569" s="297"/>
      <c r="B569" s="298"/>
      <c r="C569" s="299"/>
    </row>
    <row r="570" s="294" customFormat="1" hidden="1" spans="1:3">
      <c r="A570" s="297"/>
      <c r="B570" s="298"/>
      <c r="C570" s="299"/>
    </row>
    <row r="571" s="294" customFormat="1" hidden="1" spans="1:3">
      <c r="A571" s="297"/>
      <c r="B571" s="298"/>
      <c r="C571" s="299"/>
    </row>
    <row r="572" s="294" customFormat="1" hidden="1" spans="1:3">
      <c r="A572" s="297"/>
      <c r="B572" s="298"/>
      <c r="C572" s="299"/>
    </row>
    <row r="573" s="294" customFormat="1" hidden="1" spans="1:3">
      <c r="A573" s="297"/>
      <c r="B573" s="298"/>
      <c r="C573" s="299"/>
    </row>
    <row r="574" s="294" customFormat="1" hidden="1" spans="1:3">
      <c r="A574" s="297"/>
      <c r="B574" s="298"/>
      <c r="C574" s="299"/>
    </row>
    <row r="575" s="294" customFormat="1" hidden="1" spans="1:3">
      <c r="A575" s="297"/>
      <c r="B575" s="298"/>
      <c r="C575" s="299"/>
    </row>
    <row r="576" s="294" customFormat="1" hidden="1" spans="1:3">
      <c r="A576" s="297"/>
      <c r="B576" s="298"/>
      <c r="C576" s="299"/>
    </row>
    <row r="577" s="294" customFormat="1" hidden="1" spans="1:3">
      <c r="A577" s="297"/>
      <c r="B577" s="298"/>
      <c r="C577" s="299"/>
    </row>
    <row r="578" s="294" customFormat="1" hidden="1" spans="1:3">
      <c r="A578" s="297"/>
      <c r="B578" s="298"/>
      <c r="C578" s="299"/>
    </row>
    <row r="579" s="294" customFormat="1" hidden="1" spans="1:3">
      <c r="A579" s="297"/>
      <c r="B579" s="298"/>
      <c r="C579" s="299"/>
    </row>
    <row r="580" s="294" customFormat="1" hidden="1" spans="1:3">
      <c r="A580" s="297"/>
      <c r="B580" s="298"/>
      <c r="C580" s="299"/>
    </row>
    <row r="581" s="294" customFormat="1" hidden="1" spans="1:3">
      <c r="A581" s="297"/>
      <c r="B581" s="298"/>
      <c r="C581" s="299"/>
    </row>
    <row r="582" s="294" customFormat="1" hidden="1" spans="1:3">
      <c r="A582" s="297"/>
      <c r="B582" s="298"/>
      <c r="C582" s="299"/>
    </row>
    <row r="583" s="294" customFormat="1" hidden="1" spans="1:3">
      <c r="A583" s="297"/>
      <c r="B583" s="298"/>
      <c r="C583" s="299"/>
    </row>
    <row r="584" s="294" customFormat="1" hidden="1" spans="1:3">
      <c r="A584" s="297"/>
      <c r="B584" s="298"/>
      <c r="C584" s="299"/>
    </row>
    <row r="585" s="294" customFormat="1" hidden="1" spans="1:3">
      <c r="A585" s="297"/>
      <c r="B585" s="298"/>
      <c r="C585" s="299"/>
    </row>
    <row r="586" s="294" customFormat="1" hidden="1" spans="1:3">
      <c r="A586" s="297"/>
      <c r="B586" s="298"/>
      <c r="C586" s="299"/>
    </row>
    <row r="587" s="294" customFormat="1" hidden="1" spans="1:3">
      <c r="A587" s="297"/>
      <c r="B587" s="298"/>
      <c r="C587" s="299"/>
    </row>
    <row r="588" s="294" customFormat="1" hidden="1" spans="1:3">
      <c r="A588" s="297"/>
      <c r="B588" s="298"/>
      <c r="C588" s="299"/>
    </row>
    <row r="589" s="294" customFormat="1" hidden="1" spans="1:3">
      <c r="A589" s="297"/>
      <c r="B589" s="298"/>
      <c r="C589" s="299"/>
    </row>
    <row r="590" s="294" customFormat="1" hidden="1" spans="1:3">
      <c r="A590" s="297"/>
      <c r="B590" s="298"/>
      <c r="C590" s="299"/>
    </row>
    <row r="591" s="294" customFormat="1" hidden="1" spans="1:3">
      <c r="A591" s="297"/>
      <c r="B591" s="298"/>
      <c r="C591" s="299"/>
    </row>
    <row r="592" s="294" customFormat="1" hidden="1" spans="1:3">
      <c r="A592" s="297"/>
      <c r="B592" s="298"/>
      <c r="C592" s="299"/>
    </row>
    <row r="593" s="294" customFormat="1" hidden="1" spans="1:3">
      <c r="A593" s="297"/>
      <c r="B593" s="298"/>
      <c r="C593" s="299"/>
    </row>
    <row r="594" s="294" customFormat="1" hidden="1" spans="1:3">
      <c r="A594" s="297"/>
      <c r="B594" s="298"/>
      <c r="C594" s="299"/>
    </row>
    <row r="595" s="294" customFormat="1" hidden="1" spans="1:3">
      <c r="A595" s="297"/>
      <c r="B595" s="298"/>
      <c r="C595" s="299"/>
    </row>
    <row r="596" s="294" customFormat="1" hidden="1" spans="1:3">
      <c r="A596" s="297"/>
      <c r="B596" s="298"/>
      <c r="C596" s="299"/>
    </row>
    <row r="597" s="294" customFormat="1" hidden="1" spans="1:3">
      <c r="A597" s="297"/>
      <c r="B597" s="298"/>
      <c r="C597" s="299"/>
    </row>
    <row r="598" s="294" customFormat="1" hidden="1" spans="1:3">
      <c r="A598" s="297"/>
      <c r="B598" s="298"/>
      <c r="C598" s="299"/>
    </row>
    <row r="599" s="294" customFormat="1" hidden="1" spans="1:3">
      <c r="A599" s="297"/>
      <c r="B599" s="298"/>
      <c r="C599" s="299"/>
    </row>
    <row r="600" s="294" customFormat="1" hidden="1" spans="1:3">
      <c r="A600" s="297"/>
      <c r="B600" s="298"/>
      <c r="C600" s="299"/>
    </row>
    <row r="601" s="294" customFormat="1" hidden="1" spans="1:3">
      <c r="A601" s="297"/>
      <c r="B601" s="298"/>
      <c r="C601" s="299"/>
    </row>
    <row r="602" s="294" customFormat="1" hidden="1" spans="1:3">
      <c r="A602" s="297"/>
      <c r="B602" s="298"/>
      <c r="C602" s="299"/>
    </row>
    <row r="603" s="294" customFormat="1" hidden="1" spans="1:3">
      <c r="A603" s="297"/>
      <c r="B603" s="298"/>
      <c r="C603" s="299"/>
    </row>
    <row r="604" s="294" customFormat="1" hidden="1" spans="1:3">
      <c r="A604" s="297"/>
      <c r="B604" s="298"/>
      <c r="C604" s="299"/>
    </row>
    <row r="605" s="294" customFormat="1" hidden="1" spans="1:3">
      <c r="A605" s="297"/>
      <c r="B605" s="298"/>
      <c r="C605" s="299"/>
    </row>
    <row r="606" s="294" customFormat="1" hidden="1" spans="1:3">
      <c r="A606" s="297"/>
      <c r="B606" s="298"/>
      <c r="C606" s="299"/>
    </row>
    <row r="607" s="294" customFormat="1" hidden="1" spans="1:3">
      <c r="A607" s="297"/>
      <c r="B607" s="298"/>
      <c r="C607" s="299"/>
    </row>
    <row r="608" s="294" customFormat="1" hidden="1" spans="1:3">
      <c r="A608" s="297"/>
      <c r="B608" s="298"/>
      <c r="C608" s="299"/>
    </row>
    <row r="609" s="294" customFormat="1" hidden="1" spans="1:3">
      <c r="A609" s="297"/>
      <c r="B609" s="298"/>
      <c r="C609" s="299"/>
    </row>
    <row r="610" s="294" customFormat="1" hidden="1" spans="1:3">
      <c r="A610" s="297"/>
      <c r="B610" s="298"/>
      <c r="C610" s="299"/>
    </row>
    <row r="611" s="294" customFormat="1" hidden="1" spans="1:3">
      <c r="A611" s="297"/>
      <c r="B611" s="298"/>
      <c r="C611" s="299"/>
    </row>
    <row r="612" s="294" customFormat="1" hidden="1" spans="1:3">
      <c r="A612" s="297"/>
      <c r="B612" s="298"/>
      <c r="C612" s="299"/>
    </row>
    <row r="613" s="294" customFormat="1" hidden="1" spans="1:3">
      <c r="A613" s="297"/>
      <c r="B613" s="298"/>
      <c r="C613" s="299"/>
    </row>
    <row r="614" s="294" customFormat="1" hidden="1" spans="1:3">
      <c r="A614" s="297"/>
      <c r="B614" s="298"/>
      <c r="C614" s="299"/>
    </row>
    <row r="615" s="294" customFormat="1" hidden="1" spans="1:3">
      <c r="A615" s="297"/>
      <c r="B615" s="298"/>
      <c r="C615" s="299"/>
    </row>
    <row r="616" s="294" customFormat="1" hidden="1" spans="1:3">
      <c r="A616" s="297"/>
      <c r="B616" s="298"/>
      <c r="C616" s="299"/>
    </row>
    <row r="617" s="294" customFormat="1" hidden="1" spans="1:3">
      <c r="A617" s="297"/>
      <c r="B617" s="298"/>
      <c r="C617" s="299"/>
    </row>
    <row r="618" s="294" customFormat="1" hidden="1" spans="1:3">
      <c r="A618" s="297"/>
      <c r="B618" s="298"/>
      <c r="C618" s="299"/>
    </row>
    <row r="619" s="294" customFormat="1" hidden="1" spans="1:3">
      <c r="A619" s="297"/>
      <c r="B619" s="298"/>
      <c r="C619" s="299"/>
    </row>
    <row r="620" s="294" customFormat="1" hidden="1" spans="1:3">
      <c r="A620" s="297"/>
      <c r="B620" s="298"/>
      <c r="C620" s="299"/>
    </row>
    <row r="621" s="294" customFormat="1" hidden="1" spans="1:3">
      <c r="A621" s="297"/>
      <c r="B621" s="298"/>
      <c r="C621" s="299"/>
    </row>
    <row r="622" s="294" customFormat="1" hidden="1" spans="1:3">
      <c r="A622" s="297"/>
      <c r="B622" s="298"/>
      <c r="C622" s="299"/>
    </row>
    <row r="623" s="294" customFormat="1" hidden="1" spans="1:3">
      <c r="A623" s="297"/>
      <c r="B623" s="298"/>
      <c r="C623" s="299"/>
    </row>
    <row r="624" s="294" customFormat="1" hidden="1" spans="1:3">
      <c r="A624" s="297"/>
      <c r="B624" s="298"/>
      <c r="C624" s="299"/>
    </row>
    <row r="625" s="294" customFormat="1" hidden="1" spans="1:3">
      <c r="A625" s="297"/>
      <c r="B625" s="298"/>
      <c r="C625" s="299"/>
    </row>
    <row r="626" s="294" customFormat="1" hidden="1" spans="1:3">
      <c r="A626" s="297"/>
      <c r="B626" s="298"/>
      <c r="C626" s="299"/>
    </row>
    <row r="627" s="294" customFormat="1" hidden="1" spans="1:3">
      <c r="A627" s="297"/>
      <c r="B627" s="298"/>
      <c r="C627" s="299"/>
    </row>
    <row r="628" s="294" customFormat="1" hidden="1" spans="1:3">
      <c r="A628" s="297"/>
      <c r="B628" s="298"/>
      <c r="C628" s="299"/>
    </row>
    <row r="629" s="294" customFormat="1" hidden="1" spans="1:3">
      <c r="A629" s="297"/>
      <c r="B629" s="298"/>
      <c r="C629" s="299"/>
    </row>
    <row r="630" s="294" customFormat="1" hidden="1" spans="1:3">
      <c r="A630" s="297"/>
      <c r="B630" s="298"/>
      <c r="C630" s="299"/>
    </row>
    <row r="631" s="294" customFormat="1" hidden="1" spans="1:3">
      <c r="A631" s="297"/>
      <c r="B631" s="298"/>
      <c r="C631" s="299"/>
    </row>
    <row r="632" s="294" customFormat="1" hidden="1" spans="1:3">
      <c r="A632" s="297"/>
      <c r="B632" s="298"/>
      <c r="C632" s="299"/>
    </row>
    <row r="633" s="294" customFormat="1" hidden="1" spans="1:3">
      <c r="A633" s="297"/>
      <c r="B633" s="298"/>
      <c r="C633" s="299"/>
    </row>
    <row r="634" s="294" customFormat="1" hidden="1" spans="1:3">
      <c r="A634" s="297"/>
      <c r="B634" s="298"/>
      <c r="C634" s="299"/>
    </row>
    <row r="635" s="294" customFormat="1" hidden="1" spans="1:3">
      <c r="A635" s="297"/>
      <c r="B635" s="298"/>
      <c r="C635" s="299"/>
    </row>
    <row r="636" s="294" customFormat="1" hidden="1" spans="1:3">
      <c r="A636" s="297"/>
      <c r="B636" s="298"/>
      <c r="C636" s="299"/>
    </row>
    <row r="637" s="294" customFormat="1" hidden="1" spans="1:3">
      <c r="A637" s="297"/>
      <c r="B637" s="298"/>
      <c r="C637" s="299"/>
    </row>
    <row r="638" s="294" customFormat="1" hidden="1" spans="1:3">
      <c r="A638" s="297"/>
      <c r="B638" s="298"/>
      <c r="C638" s="299"/>
    </row>
    <row r="639" s="294" customFormat="1" hidden="1" spans="1:3">
      <c r="A639" s="297"/>
      <c r="B639" s="298"/>
      <c r="C639" s="299"/>
    </row>
    <row r="640" s="294" customFormat="1" hidden="1" spans="1:3">
      <c r="A640" s="297"/>
      <c r="B640" s="298"/>
      <c r="C640" s="299"/>
    </row>
    <row r="641" s="294" customFormat="1" hidden="1" spans="1:3">
      <c r="A641" s="297"/>
      <c r="B641" s="298"/>
      <c r="C641" s="299"/>
    </row>
    <row r="642" s="294" customFormat="1" hidden="1" spans="1:3">
      <c r="A642" s="297"/>
      <c r="B642" s="298"/>
      <c r="C642" s="299"/>
    </row>
    <row r="643" s="294" customFormat="1" hidden="1" spans="1:3">
      <c r="A643" s="297"/>
      <c r="B643" s="298"/>
      <c r="C643" s="299"/>
    </row>
    <row r="644" s="294" customFormat="1" hidden="1" spans="1:3">
      <c r="A644" s="297"/>
      <c r="B644" s="298"/>
      <c r="C644" s="299"/>
    </row>
    <row r="645" s="294" customFormat="1" hidden="1" spans="1:3">
      <c r="A645" s="297"/>
      <c r="B645" s="298"/>
      <c r="C645" s="299"/>
    </row>
    <row r="646" s="294" customFormat="1" hidden="1" spans="1:3">
      <c r="A646" s="297"/>
      <c r="B646" s="298"/>
      <c r="C646" s="299"/>
    </row>
    <row r="647" s="294" customFormat="1" hidden="1" spans="1:3">
      <c r="A647" s="297"/>
      <c r="B647" s="298"/>
      <c r="C647" s="299"/>
    </row>
    <row r="648" s="294" customFormat="1" hidden="1" spans="1:3">
      <c r="A648" s="297"/>
      <c r="B648" s="298"/>
      <c r="C648" s="299"/>
    </row>
    <row r="649" s="294" customFormat="1" hidden="1" spans="1:3">
      <c r="A649" s="297"/>
      <c r="B649" s="298"/>
      <c r="C649" s="299"/>
    </row>
    <row r="650" s="294" customFormat="1" hidden="1" spans="1:3">
      <c r="A650" s="297"/>
      <c r="B650" s="298"/>
      <c r="C650" s="299"/>
    </row>
    <row r="651" s="294" customFormat="1" hidden="1" spans="1:3">
      <c r="A651" s="297"/>
      <c r="B651" s="298"/>
      <c r="C651" s="299"/>
    </row>
    <row r="652" s="294" customFormat="1" hidden="1" spans="1:3">
      <c r="A652" s="297"/>
      <c r="B652" s="298"/>
      <c r="C652" s="299"/>
    </row>
    <row r="653" s="294" customFormat="1" hidden="1" spans="1:3">
      <c r="A653" s="297"/>
      <c r="B653" s="298"/>
      <c r="C653" s="299"/>
    </row>
    <row r="654" s="294" customFormat="1" hidden="1" spans="1:3">
      <c r="A654" s="297"/>
      <c r="B654" s="298"/>
      <c r="C654" s="299"/>
    </row>
    <row r="655" s="294" customFormat="1" hidden="1" spans="1:3">
      <c r="A655" s="297"/>
      <c r="B655" s="298"/>
      <c r="C655" s="299"/>
    </row>
    <row r="656" s="294" customFormat="1" hidden="1" spans="1:3">
      <c r="A656" s="297"/>
      <c r="B656" s="298"/>
      <c r="C656" s="299"/>
    </row>
    <row r="657" s="294" customFormat="1" hidden="1" spans="1:3">
      <c r="A657" s="297"/>
      <c r="B657" s="298"/>
      <c r="C657" s="299"/>
    </row>
    <row r="658" s="294" customFormat="1" hidden="1" spans="1:3">
      <c r="A658" s="297"/>
      <c r="B658" s="298"/>
      <c r="C658" s="299"/>
    </row>
    <row r="659" s="294" customFormat="1" hidden="1" spans="1:3">
      <c r="A659" s="297"/>
      <c r="B659" s="298"/>
      <c r="C659" s="299"/>
    </row>
    <row r="660" s="294" customFormat="1" hidden="1" spans="1:3">
      <c r="A660" s="297"/>
      <c r="B660" s="298"/>
      <c r="C660" s="299"/>
    </row>
    <row r="661" s="294" customFormat="1" hidden="1" spans="1:3">
      <c r="A661" s="297"/>
      <c r="B661" s="298"/>
      <c r="C661" s="299"/>
    </row>
    <row r="662" s="294" customFormat="1" hidden="1" spans="1:3">
      <c r="A662" s="297"/>
      <c r="B662" s="298"/>
      <c r="C662" s="299"/>
    </row>
    <row r="663" s="294" customFormat="1" hidden="1" spans="1:3">
      <c r="A663" s="297"/>
      <c r="B663" s="298"/>
      <c r="C663" s="299"/>
    </row>
    <row r="664" s="294" customFormat="1" hidden="1" spans="1:3">
      <c r="A664" s="297"/>
      <c r="B664" s="298"/>
      <c r="C664" s="299"/>
    </row>
    <row r="665" s="294" customFormat="1" hidden="1" spans="1:3">
      <c r="A665" s="297"/>
      <c r="B665" s="298"/>
      <c r="C665" s="299"/>
    </row>
    <row r="666" s="294" customFormat="1" hidden="1" spans="1:3">
      <c r="A666" s="297"/>
      <c r="B666" s="298"/>
      <c r="C666" s="299"/>
    </row>
    <row r="667" s="294" customFormat="1" hidden="1" spans="1:3">
      <c r="A667" s="297"/>
      <c r="B667" s="298"/>
      <c r="C667" s="299"/>
    </row>
    <row r="668" s="294" customFormat="1" hidden="1" spans="1:3">
      <c r="A668" s="297"/>
      <c r="B668" s="298"/>
      <c r="C668" s="299"/>
    </row>
    <row r="669" s="294" customFormat="1" hidden="1" spans="1:3">
      <c r="A669" s="297"/>
      <c r="B669" s="298"/>
      <c r="C669" s="299"/>
    </row>
    <row r="670" s="294" customFormat="1" hidden="1" spans="1:3">
      <c r="A670" s="297"/>
      <c r="B670" s="298"/>
      <c r="C670" s="299"/>
    </row>
    <row r="671" s="294" customFormat="1" hidden="1" spans="1:3">
      <c r="A671" s="297"/>
      <c r="B671" s="298"/>
      <c r="C671" s="299"/>
    </row>
    <row r="672" s="294" customFormat="1" hidden="1" spans="1:3">
      <c r="A672" s="297"/>
      <c r="B672" s="298"/>
      <c r="C672" s="299"/>
    </row>
    <row r="673" s="294" customFormat="1" hidden="1" spans="1:3">
      <c r="A673" s="297"/>
      <c r="B673" s="298"/>
      <c r="C673" s="299"/>
    </row>
    <row r="674" s="294" customFormat="1" hidden="1" spans="1:3">
      <c r="A674" s="297"/>
      <c r="B674" s="298"/>
      <c r="C674" s="299"/>
    </row>
    <row r="675" s="294" customFormat="1" hidden="1" spans="1:3">
      <c r="A675" s="297"/>
      <c r="B675" s="298"/>
      <c r="C675" s="299"/>
    </row>
    <row r="676" s="294" customFormat="1" hidden="1" spans="1:3">
      <c r="A676" s="297"/>
      <c r="B676" s="298"/>
      <c r="C676" s="299"/>
    </row>
    <row r="677" s="294" customFormat="1" hidden="1" spans="1:3">
      <c r="A677" s="297"/>
      <c r="B677" s="298"/>
      <c r="C677" s="299"/>
    </row>
    <row r="678" s="294" customFormat="1" hidden="1" spans="1:3">
      <c r="A678" s="297"/>
      <c r="B678" s="298"/>
      <c r="C678" s="299"/>
    </row>
    <row r="679" s="294" customFormat="1" hidden="1" spans="1:3">
      <c r="A679" s="297"/>
      <c r="B679" s="298"/>
      <c r="C679" s="299"/>
    </row>
    <row r="680" s="294" customFormat="1" hidden="1" spans="1:3">
      <c r="A680" s="297"/>
      <c r="B680" s="298"/>
      <c r="C680" s="299"/>
    </row>
    <row r="681" s="294" customFormat="1" hidden="1" spans="1:3">
      <c r="A681" s="297"/>
      <c r="B681" s="298"/>
      <c r="C681" s="299"/>
    </row>
    <row r="682" s="294" customFormat="1" hidden="1" spans="1:3">
      <c r="A682" s="297"/>
      <c r="B682" s="298"/>
      <c r="C682" s="299"/>
    </row>
    <row r="683" s="294" customFormat="1" hidden="1" spans="1:3">
      <c r="A683" s="297"/>
      <c r="B683" s="298"/>
      <c r="C683" s="299"/>
    </row>
    <row r="684" s="294" customFormat="1" hidden="1" spans="1:3">
      <c r="A684" s="297"/>
      <c r="B684" s="298"/>
      <c r="C684" s="299"/>
    </row>
    <row r="685" s="294" customFormat="1" hidden="1" spans="1:3">
      <c r="A685" s="297"/>
      <c r="B685" s="298"/>
      <c r="C685" s="299"/>
    </row>
    <row r="686" s="294" customFormat="1" hidden="1" spans="1:3">
      <c r="A686" s="297"/>
      <c r="B686" s="298"/>
      <c r="C686" s="299"/>
    </row>
    <row r="687" s="294" customFormat="1" hidden="1" spans="1:3">
      <c r="A687" s="297"/>
      <c r="B687" s="298"/>
      <c r="C687" s="299"/>
    </row>
    <row r="688" s="294" customFormat="1" hidden="1" spans="1:3">
      <c r="A688" s="297"/>
      <c r="B688" s="298"/>
      <c r="C688" s="299"/>
    </row>
    <row r="689" s="294" customFormat="1" hidden="1" spans="1:3">
      <c r="A689" s="297"/>
      <c r="B689" s="298"/>
      <c r="C689" s="299"/>
    </row>
    <row r="690" s="294" customFormat="1" hidden="1" spans="1:3">
      <c r="A690" s="297"/>
      <c r="B690" s="298"/>
      <c r="C690" s="299"/>
    </row>
    <row r="691" s="294" customFormat="1" hidden="1" spans="1:3">
      <c r="A691" s="297"/>
      <c r="B691" s="298"/>
      <c r="C691" s="299"/>
    </row>
    <row r="692" s="294" customFormat="1" hidden="1" spans="1:3">
      <c r="A692" s="297"/>
      <c r="B692" s="298"/>
      <c r="C692" s="299"/>
    </row>
    <row r="693" s="294" customFormat="1" hidden="1" spans="1:3">
      <c r="A693" s="297"/>
      <c r="B693" s="298"/>
      <c r="C693" s="299"/>
    </row>
    <row r="694" s="294" customFormat="1" hidden="1" spans="1:3">
      <c r="A694" s="297"/>
      <c r="B694" s="298"/>
      <c r="C694" s="299"/>
    </row>
    <row r="695" s="294" customFormat="1" hidden="1" spans="1:3">
      <c r="A695" s="297"/>
      <c r="B695" s="298"/>
      <c r="C695" s="299"/>
    </row>
    <row r="696" s="294" customFormat="1" hidden="1" spans="1:3">
      <c r="A696" s="297"/>
      <c r="B696" s="298"/>
      <c r="C696" s="299"/>
    </row>
    <row r="697" s="294" customFormat="1" hidden="1" spans="1:3">
      <c r="A697" s="297"/>
      <c r="B697" s="298"/>
      <c r="C697" s="299"/>
    </row>
    <row r="698" s="294" customFormat="1" hidden="1" spans="1:3">
      <c r="A698" s="297"/>
      <c r="B698" s="298"/>
      <c r="C698" s="299"/>
    </row>
    <row r="699" s="294" customFormat="1" hidden="1" spans="1:3">
      <c r="A699" s="297"/>
      <c r="B699" s="298"/>
      <c r="C699" s="299"/>
    </row>
    <row r="700" s="294" customFormat="1" hidden="1" spans="1:3">
      <c r="A700" s="297"/>
      <c r="B700" s="298"/>
      <c r="C700" s="299"/>
    </row>
    <row r="701" s="294" customFormat="1" hidden="1" spans="1:3">
      <c r="A701" s="297"/>
      <c r="B701" s="298"/>
      <c r="C701" s="299"/>
    </row>
    <row r="702" s="294" customFormat="1" hidden="1" spans="1:3">
      <c r="A702" s="297"/>
      <c r="B702" s="298"/>
      <c r="C702" s="299"/>
    </row>
    <row r="703" s="294" customFormat="1" hidden="1" spans="1:3">
      <c r="A703" s="297"/>
      <c r="B703" s="298"/>
      <c r="C703" s="299"/>
    </row>
    <row r="704" s="294" customFormat="1" hidden="1" spans="1:3">
      <c r="A704" s="297"/>
      <c r="B704" s="298"/>
      <c r="C704" s="299"/>
    </row>
    <row r="705" s="294" customFormat="1" hidden="1" spans="1:3">
      <c r="A705" s="297"/>
      <c r="B705" s="298"/>
      <c r="C705" s="299"/>
    </row>
    <row r="706" s="294" customFormat="1" hidden="1" spans="1:3">
      <c r="A706" s="297"/>
      <c r="B706" s="298"/>
      <c r="C706" s="299"/>
    </row>
    <row r="707" s="294" customFormat="1" hidden="1" spans="1:3">
      <c r="A707" s="297"/>
      <c r="B707" s="298"/>
      <c r="C707" s="299"/>
    </row>
    <row r="708" s="294" customFormat="1" hidden="1" spans="1:3">
      <c r="A708" s="297"/>
      <c r="B708" s="298"/>
      <c r="C708" s="299"/>
    </row>
    <row r="709" s="294" customFormat="1" hidden="1" spans="1:3">
      <c r="A709" s="297"/>
      <c r="B709" s="298"/>
      <c r="C709" s="299"/>
    </row>
    <row r="710" s="294" customFormat="1" hidden="1" spans="1:3">
      <c r="A710" s="297"/>
      <c r="B710" s="298"/>
      <c r="C710" s="299"/>
    </row>
    <row r="711" s="294" customFormat="1" hidden="1" spans="1:3">
      <c r="A711" s="297"/>
      <c r="B711" s="298"/>
      <c r="C711" s="299"/>
    </row>
    <row r="712" s="294" customFormat="1" hidden="1" spans="1:3">
      <c r="A712" s="297"/>
      <c r="B712" s="298"/>
      <c r="C712" s="299"/>
    </row>
    <row r="713" s="294" customFormat="1" hidden="1" spans="1:3">
      <c r="A713" s="297"/>
      <c r="B713" s="298"/>
      <c r="C713" s="299"/>
    </row>
    <row r="714" s="294" customFormat="1" hidden="1" spans="1:3">
      <c r="A714" s="297"/>
      <c r="B714" s="298"/>
      <c r="C714" s="299"/>
    </row>
    <row r="715" s="294" customFormat="1" hidden="1" spans="1:3">
      <c r="A715" s="297"/>
      <c r="B715" s="298"/>
      <c r="C715" s="299"/>
    </row>
    <row r="716" s="294" customFormat="1" hidden="1" spans="1:3">
      <c r="A716" s="297"/>
      <c r="B716" s="298"/>
      <c r="C716" s="299"/>
    </row>
    <row r="717" s="294" customFormat="1" hidden="1" spans="1:3">
      <c r="A717" s="297"/>
      <c r="B717" s="298"/>
      <c r="C717" s="299"/>
    </row>
    <row r="718" s="294" customFormat="1" hidden="1" spans="1:3">
      <c r="A718" s="297"/>
      <c r="B718" s="298"/>
      <c r="C718" s="299"/>
    </row>
    <row r="719" s="294" customFormat="1" hidden="1" spans="1:3">
      <c r="A719" s="297"/>
      <c r="B719" s="298"/>
      <c r="C719" s="299"/>
    </row>
    <row r="720" s="294" customFormat="1" hidden="1" spans="1:3">
      <c r="A720" s="297"/>
      <c r="B720" s="298"/>
      <c r="C720" s="299"/>
    </row>
    <row r="721" s="294" customFormat="1" hidden="1" spans="1:3">
      <c r="A721" s="297"/>
      <c r="B721" s="298"/>
      <c r="C721" s="299"/>
    </row>
    <row r="722" s="294" customFormat="1" hidden="1" spans="1:3">
      <c r="A722" s="297"/>
      <c r="B722" s="298"/>
      <c r="C722" s="299"/>
    </row>
    <row r="723" s="294" customFormat="1" hidden="1" spans="1:3">
      <c r="A723" s="297"/>
      <c r="B723" s="298"/>
      <c r="C723" s="299"/>
    </row>
    <row r="724" s="294" customFormat="1" hidden="1" spans="1:3">
      <c r="A724" s="297"/>
      <c r="B724" s="298"/>
      <c r="C724" s="299"/>
    </row>
    <row r="725" s="294" customFormat="1" hidden="1" spans="1:3">
      <c r="A725" s="297"/>
      <c r="B725" s="298"/>
      <c r="C725" s="299"/>
    </row>
    <row r="726" s="294" customFormat="1" hidden="1" spans="1:3">
      <c r="A726" s="297"/>
      <c r="B726" s="298"/>
      <c r="C726" s="299"/>
    </row>
    <row r="727" s="294" customFormat="1" hidden="1" spans="1:3">
      <c r="A727" s="297"/>
      <c r="B727" s="298"/>
      <c r="C727" s="299"/>
    </row>
    <row r="728" s="294" customFormat="1" hidden="1" spans="1:3">
      <c r="A728" s="297"/>
      <c r="B728" s="298"/>
      <c r="C728" s="299"/>
    </row>
    <row r="729" s="294" customFormat="1" hidden="1" spans="1:3">
      <c r="A729" s="297"/>
      <c r="B729" s="298"/>
      <c r="C729" s="299"/>
    </row>
    <row r="730" s="294" customFormat="1" hidden="1" spans="1:3">
      <c r="A730" s="297"/>
      <c r="B730" s="298"/>
      <c r="C730" s="299"/>
    </row>
    <row r="731" s="294" customFormat="1" hidden="1" spans="1:3">
      <c r="A731" s="297"/>
      <c r="B731" s="298"/>
      <c r="C731" s="299"/>
    </row>
    <row r="732" s="294" customFormat="1" hidden="1" spans="1:3">
      <c r="A732" s="297"/>
      <c r="B732" s="298"/>
      <c r="C732" s="299"/>
    </row>
    <row r="733" s="294" customFormat="1" hidden="1" spans="1:3">
      <c r="A733" s="297"/>
      <c r="B733" s="298"/>
      <c r="C733" s="299"/>
    </row>
    <row r="734" s="294" customFormat="1" hidden="1" spans="1:3">
      <c r="A734" s="297"/>
      <c r="B734" s="298"/>
      <c r="C734" s="299"/>
    </row>
    <row r="735" s="294" customFormat="1" hidden="1" spans="1:3">
      <c r="A735" s="297"/>
      <c r="B735" s="298"/>
      <c r="C735" s="299"/>
    </row>
    <row r="736" s="294" customFormat="1" hidden="1" spans="1:3">
      <c r="A736" s="297"/>
      <c r="B736" s="298"/>
      <c r="C736" s="299"/>
    </row>
    <row r="737" s="294" customFormat="1" hidden="1" spans="1:3">
      <c r="A737" s="297"/>
      <c r="B737" s="298"/>
      <c r="C737" s="299"/>
    </row>
    <row r="738" s="294" customFormat="1" hidden="1" spans="1:3">
      <c r="A738" s="297"/>
      <c r="B738" s="298"/>
      <c r="C738" s="299"/>
    </row>
    <row r="739" s="294" customFormat="1" hidden="1" spans="1:3">
      <c r="A739" s="297"/>
      <c r="B739" s="298"/>
      <c r="C739" s="299"/>
    </row>
    <row r="740" s="294" customFormat="1" hidden="1" spans="1:3">
      <c r="A740" s="297"/>
      <c r="B740" s="298"/>
      <c r="C740" s="299"/>
    </row>
    <row r="741" s="294" customFormat="1" hidden="1" spans="1:3">
      <c r="A741" s="297"/>
      <c r="B741" s="298"/>
      <c r="C741" s="299"/>
    </row>
    <row r="742" s="294" customFormat="1" hidden="1" spans="1:3">
      <c r="A742" s="297"/>
      <c r="B742" s="298"/>
      <c r="C742" s="299"/>
    </row>
    <row r="743" s="294" customFormat="1" hidden="1" spans="1:3">
      <c r="A743" s="297"/>
      <c r="B743" s="298"/>
      <c r="C743" s="299"/>
    </row>
    <row r="744" s="294" customFormat="1" hidden="1" spans="1:3">
      <c r="A744" s="297"/>
      <c r="B744" s="298"/>
      <c r="C744" s="299"/>
    </row>
    <row r="745" s="294" customFormat="1" hidden="1" spans="1:3">
      <c r="A745" s="297"/>
      <c r="B745" s="298"/>
      <c r="C745" s="299"/>
    </row>
    <row r="746" s="294" customFormat="1" hidden="1" spans="1:3">
      <c r="A746" s="297"/>
      <c r="B746" s="298"/>
      <c r="C746" s="299"/>
    </row>
    <row r="747" s="294" customFormat="1" hidden="1" spans="1:3">
      <c r="A747" s="297"/>
      <c r="B747" s="298"/>
      <c r="C747" s="299"/>
    </row>
    <row r="748" s="294" customFormat="1" hidden="1" spans="1:3">
      <c r="A748" s="297"/>
      <c r="B748" s="298"/>
      <c r="C748" s="299"/>
    </row>
    <row r="749" s="294" customFormat="1" hidden="1" spans="1:3">
      <c r="A749" s="297"/>
      <c r="B749" s="298"/>
      <c r="C749" s="299"/>
    </row>
    <row r="750" s="294" customFormat="1" hidden="1" spans="1:3">
      <c r="A750" s="297"/>
      <c r="B750" s="298"/>
      <c r="C750" s="299"/>
    </row>
    <row r="751" s="294" customFormat="1" hidden="1" spans="1:3">
      <c r="A751" s="297"/>
      <c r="B751" s="298"/>
      <c r="C751" s="299"/>
    </row>
    <row r="752" s="294" customFormat="1" hidden="1" spans="1:3">
      <c r="A752" s="297"/>
      <c r="B752" s="298"/>
      <c r="C752" s="299"/>
    </row>
    <row r="753" s="294" customFormat="1" hidden="1" spans="1:3">
      <c r="A753" s="297"/>
      <c r="B753" s="298"/>
      <c r="C753" s="299"/>
    </row>
    <row r="754" s="294" customFormat="1" hidden="1" spans="1:3">
      <c r="A754" s="297"/>
      <c r="B754" s="298"/>
      <c r="C754" s="299"/>
    </row>
    <row r="755" s="294" customFormat="1" hidden="1" spans="1:3">
      <c r="A755" s="297"/>
      <c r="B755" s="298"/>
      <c r="C755" s="299"/>
    </row>
    <row r="756" s="294" customFormat="1" hidden="1" spans="1:3">
      <c r="A756" s="297"/>
      <c r="B756" s="298"/>
      <c r="C756" s="299"/>
    </row>
    <row r="757" s="294" customFormat="1" hidden="1" spans="1:3">
      <c r="A757" s="297"/>
      <c r="B757" s="298"/>
      <c r="C757" s="299"/>
    </row>
    <row r="758" s="294" customFormat="1" hidden="1" spans="1:3">
      <c r="A758" s="297"/>
      <c r="B758" s="298"/>
      <c r="C758" s="299"/>
    </row>
    <row r="759" s="294" customFormat="1" hidden="1" spans="1:3">
      <c r="A759" s="297"/>
      <c r="B759" s="298"/>
      <c r="C759" s="299"/>
    </row>
    <row r="760" s="294" customFormat="1" hidden="1" spans="1:3">
      <c r="A760" s="297"/>
      <c r="B760" s="298"/>
      <c r="C760" s="299"/>
    </row>
    <row r="761" s="294" customFormat="1" hidden="1" spans="1:3">
      <c r="A761" s="297"/>
      <c r="B761" s="298"/>
      <c r="C761" s="299"/>
    </row>
    <row r="762" s="294" customFormat="1" hidden="1" spans="1:3">
      <c r="A762" s="297"/>
      <c r="B762" s="298"/>
      <c r="C762" s="299"/>
    </row>
    <row r="763" s="294" customFormat="1" hidden="1" spans="1:3">
      <c r="A763" s="297"/>
      <c r="B763" s="298"/>
      <c r="C763" s="299"/>
    </row>
    <row r="764" s="294" customFormat="1" hidden="1" spans="1:3">
      <c r="A764" s="297"/>
      <c r="B764" s="298"/>
      <c r="C764" s="299"/>
    </row>
    <row r="765" s="294" customFormat="1" hidden="1" spans="1:3">
      <c r="A765" s="297"/>
      <c r="B765" s="298"/>
      <c r="C765" s="299"/>
    </row>
    <row r="766" s="294" customFormat="1" hidden="1" spans="1:3">
      <c r="A766" s="297"/>
      <c r="B766" s="298"/>
      <c r="C766" s="299"/>
    </row>
    <row r="767" s="294" customFormat="1" hidden="1" spans="1:3">
      <c r="A767" s="297"/>
      <c r="B767" s="298"/>
      <c r="C767" s="299"/>
    </row>
    <row r="768" s="294" customFormat="1" hidden="1" spans="1:3">
      <c r="A768" s="297"/>
      <c r="B768" s="298"/>
      <c r="C768" s="299"/>
    </row>
    <row r="769" s="294" customFormat="1" hidden="1" spans="1:3">
      <c r="A769" s="297"/>
      <c r="B769" s="298"/>
      <c r="C769" s="299"/>
    </row>
    <row r="770" s="294" customFormat="1" hidden="1" spans="1:3">
      <c r="A770" s="297"/>
      <c r="B770" s="298"/>
      <c r="C770" s="299"/>
    </row>
    <row r="771" s="294" customFormat="1" hidden="1" spans="1:3">
      <c r="A771" s="297"/>
      <c r="B771" s="298"/>
      <c r="C771" s="299"/>
    </row>
    <row r="772" s="294" customFormat="1" hidden="1" spans="1:3">
      <c r="A772" s="297"/>
      <c r="B772" s="298"/>
      <c r="C772" s="299"/>
    </row>
    <row r="773" s="294" customFormat="1" hidden="1" spans="1:3">
      <c r="A773" s="297"/>
      <c r="B773" s="298"/>
      <c r="C773" s="299"/>
    </row>
    <row r="774" s="294" customFormat="1" hidden="1" spans="1:3">
      <c r="A774" s="297"/>
      <c r="B774" s="298"/>
      <c r="C774" s="299"/>
    </row>
    <row r="775" s="294" customFormat="1" hidden="1" spans="1:3">
      <c r="A775" s="297"/>
      <c r="B775" s="298"/>
      <c r="C775" s="299"/>
    </row>
    <row r="2013" hidden="1" spans="7:7">
      <c r="G2013" s="29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3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1877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1848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2798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348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6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542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6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6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671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765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972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937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437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999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6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149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6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6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3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6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98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6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12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6225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540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410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1900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600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440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120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1810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59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4190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3931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145"/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70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380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9"/>
      <c r="O72" s="149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8"/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330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6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189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210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6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6">
        <v>85.23</v>
      </c>
      <c r="F88" s="75">
        <f t="shared" si="25"/>
        <v>85.23</v>
      </c>
      <c r="G88" s="75">
        <f t="shared" si="10"/>
        <v>68.184</v>
      </c>
      <c r="H88" s="76">
        <v>875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6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6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6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6">
        <v>70.04</v>
      </c>
      <c r="F92" s="75">
        <f t="shared" si="25"/>
        <v>70.04</v>
      </c>
      <c r="G92" s="75">
        <f t="shared" si="10"/>
        <v>56.032</v>
      </c>
      <c r="H92" s="76">
        <v>1000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6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6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6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6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6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6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6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6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6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7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7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7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7">
        <v>249.17</v>
      </c>
      <c r="F101" s="75">
        <f t="shared" si="28"/>
        <v>249.17</v>
      </c>
      <c r="G101" s="75">
        <f t="shared" si="29"/>
        <v>199.336</v>
      </c>
      <c r="H101" s="76">
        <v>70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7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7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6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7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7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450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7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7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7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7">
        <v>148.6</v>
      </c>
      <c r="F109" s="75">
        <f t="shared" si="33"/>
        <v>148.6</v>
      </c>
      <c r="G109" s="75">
        <f t="shared" si="29"/>
        <v>118.88</v>
      </c>
      <c r="H109" s="76">
        <v>430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7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7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7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7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7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8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6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8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8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6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8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6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8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6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8">
        <v>132.57</v>
      </c>
      <c r="F121" s="75">
        <f t="shared" si="36"/>
        <v>132.57</v>
      </c>
      <c r="G121" s="75">
        <f t="shared" si="29"/>
        <v>106.056</v>
      </c>
      <c r="H121" s="76">
        <v>710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6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8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6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8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6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8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6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8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6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8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6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8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6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8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6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8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6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8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6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8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6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8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6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8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6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8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6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8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6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8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6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8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6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8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8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6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8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6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8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6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8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6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8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6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8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6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8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6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8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6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8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6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8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6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8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6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8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8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8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8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8">
        <v>257.01</v>
      </c>
      <c r="F154" s="75">
        <f t="shared" si="40"/>
        <v>257.01</v>
      </c>
      <c r="G154" s="75">
        <f t="shared" si="29"/>
        <v>205.608</v>
      </c>
      <c r="H154" s="76">
        <v>300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8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8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8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8">
        <v>400.19</v>
      </c>
      <c r="F158" s="75">
        <f t="shared" si="40"/>
        <v>400.19</v>
      </c>
      <c r="G158" s="75">
        <f t="shared" si="29"/>
        <v>320.152</v>
      </c>
      <c r="H158" s="76">
        <v>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8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8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8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8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8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8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8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8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8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8">
        <v>53.52</v>
      </c>
      <c r="F168" s="75">
        <f t="shared" si="43"/>
        <v>53.52</v>
      </c>
      <c r="G168" s="75">
        <f t="shared" si="44"/>
        <v>42.816</v>
      </c>
      <c r="H168" s="76">
        <v>820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8">
        <v>80.15</v>
      </c>
      <c r="F169" s="75">
        <f t="shared" si="43"/>
        <v>80.15</v>
      </c>
      <c r="G169" s="75">
        <f t="shared" si="44"/>
        <v>64.12</v>
      </c>
      <c r="H169" s="76">
        <v>780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8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8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8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8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50" t="s">
        <v>24</v>
      </c>
      <c r="B174" s="150"/>
      <c r="C174" s="151"/>
      <c r="D174" s="73"/>
      <c r="E174" s="148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2" t="s">
        <v>769</v>
      </c>
      <c r="B175" s="153" t="s">
        <v>770</v>
      </c>
      <c r="C175" s="72" t="s">
        <v>771</v>
      </c>
      <c r="D175" s="73"/>
      <c r="E175" s="148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2" t="s">
        <v>772</v>
      </c>
      <c r="B176" s="153" t="s">
        <v>773</v>
      </c>
      <c r="C176" s="72" t="s">
        <v>771</v>
      </c>
      <c r="D176" s="73"/>
      <c r="E176" s="148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2" t="s">
        <v>774</v>
      </c>
      <c r="B177" s="153" t="s">
        <v>775</v>
      </c>
      <c r="C177" s="72" t="s">
        <v>771</v>
      </c>
      <c r="D177" s="73"/>
      <c r="E177" s="148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2" t="s">
        <v>776</v>
      </c>
      <c r="B178" s="153" t="s">
        <v>777</v>
      </c>
      <c r="C178" s="72" t="s">
        <v>771</v>
      </c>
      <c r="D178" s="73"/>
      <c r="E178" s="148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2" t="s">
        <v>778</v>
      </c>
      <c r="B179" s="153" t="s">
        <v>779</v>
      </c>
      <c r="C179" s="72" t="s">
        <v>771</v>
      </c>
      <c r="D179" s="73"/>
      <c r="E179" s="148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2" t="s">
        <v>780</v>
      </c>
      <c r="B180" s="153" t="s">
        <v>781</v>
      </c>
      <c r="C180" s="72" t="s">
        <v>771</v>
      </c>
      <c r="D180" s="73"/>
      <c r="E180" s="148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2" t="s">
        <v>782</v>
      </c>
      <c r="B181" s="153" t="s">
        <v>783</v>
      </c>
      <c r="C181" s="72" t="s">
        <v>771</v>
      </c>
      <c r="D181" s="73"/>
      <c r="E181" s="148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2" t="s">
        <v>784</v>
      </c>
      <c r="B182" s="153" t="s">
        <v>785</v>
      </c>
      <c r="C182" s="72" t="s">
        <v>771</v>
      </c>
      <c r="D182" s="73"/>
      <c r="E182" s="148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4" t="s">
        <v>25</v>
      </c>
      <c r="B183" s="154"/>
      <c r="C183" s="72"/>
      <c r="D183" s="73"/>
      <c r="E183" s="148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5" t="s">
        <v>786</v>
      </c>
      <c r="B184" s="153" t="s">
        <v>787</v>
      </c>
      <c r="C184" s="72" t="s">
        <v>771</v>
      </c>
      <c r="D184" s="73"/>
      <c r="E184" s="148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5" t="s">
        <v>788</v>
      </c>
      <c r="B185" s="153" t="s">
        <v>789</v>
      </c>
      <c r="C185" s="72" t="s">
        <v>771</v>
      </c>
      <c r="D185" s="73"/>
      <c r="E185" s="148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5" t="s">
        <v>790</v>
      </c>
      <c r="B186" s="153" t="s">
        <v>791</v>
      </c>
      <c r="C186" s="72" t="s">
        <v>771</v>
      </c>
      <c r="D186" s="73"/>
      <c r="E186" s="148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5" t="s">
        <v>792</v>
      </c>
      <c r="B187" s="153" t="s">
        <v>793</v>
      </c>
      <c r="C187" s="72" t="s">
        <v>771</v>
      </c>
      <c r="D187" s="73"/>
      <c r="E187" s="148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5" t="s">
        <v>794</v>
      </c>
      <c r="B188" s="153" t="s">
        <v>795</v>
      </c>
      <c r="C188" s="72" t="s">
        <v>771</v>
      </c>
      <c r="D188" s="73"/>
      <c r="E188" s="148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5" t="s">
        <v>796</v>
      </c>
      <c r="B189" s="153" t="s">
        <v>797</v>
      </c>
      <c r="C189" s="72" t="s">
        <v>771</v>
      </c>
      <c r="D189" s="73"/>
      <c r="E189" s="148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5" t="s">
        <v>798</v>
      </c>
      <c r="B190" s="153" t="s">
        <v>799</v>
      </c>
      <c r="C190" s="72" t="s">
        <v>771</v>
      </c>
      <c r="D190" s="73"/>
      <c r="E190" s="148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4" t="s">
        <v>26</v>
      </c>
      <c r="B191" s="154"/>
      <c r="C191" s="72"/>
      <c r="D191" s="73"/>
      <c r="E191" s="148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5" t="s">
        <v>800</v>
      </c>
      <c r="B192" s="153" t="s">
        <v>801</v>
      </c>
      <c r="C192" s="72" t="s">
        <v>771</v>
      </c>
      <c r="D192" s="73"/>
      <c r="E192" s="148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5" t="s">
        <v>802</v>
      </c>
      <c r="B193" s="153" t="s">
        <v>803</v>
      </c>
      <c r="C193" s="72" t="s">
        <v>771</v>
      </c>
      <c r="D193" s="73"/>
      <c r="E193" s="148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5" t="s">
        <v>804</v>
      </c>
      <c r="B194" s="153" t="s">
        <v>805</v>
      </c>
      <c r="C194" s="72" t="s">
        <v>771</v>
      </c>
      <c r="D194" s="73"/>
      <c r="E194" s="148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8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806</v>
      </c>
      <c r="B196" s="79" t="s">
        <v>807</v>
      </c>
      <c r="C196" s="72" t="s">
        <v>350</v>
      </c>
      <c r="D196" s="73"/>
      <c r="E196" s="148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808</v>
      </c>
      <c r="B197" s="79" t="s">
        <v>809</v>
      </c>
      <c r="C197" s="72" t="s">
        <v>350</v>
      </c>
      <c r="D197" s="73"/>
      <c r="E197" s="148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810</v>
      </c>
      <c r="B198" s="79" t="s">
        <v>811</v>
      </c>
      <c r="C198" s="72" t="s">
        <v>350</v>
      </c>
      <c r="D198" s="73"/>
      <c r="E198" s="148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812</v>
      </c>
      <c r="B199" s="79" t="s">
        <v>813</v>
      </c>
      <c r="C199" s="72" t="s">
        <v>350</v>
      </c>
      <c r="D199" s="73"/>
      <c r="E199" s="148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814</v>
      </c>
      <c r="B200" s="79" t="s">
        <v>815</v>
      </c>
      <c r="C200" s="72" t="s">
        <v>350</v>
      </c>
      <c r="D200" s="73"/>
      <c r="E200" s="148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816</v>
      </c>
      <c r="B201" s="79" t="s">
        <v>817</v>
      </c>
      <c r="C201" s="72" t="s">
        <v>350</v>
      </c>
      <c r="D201" s="73"/>
      <c r="E201" s="148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818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8"/>
      <c r="M202" s="158"/>
      <c r="N202" s="158"/>
      <c r="O202" s="158"/>
      <c r="P202" s="111"/>
      <c r="Q202" s="131"/>
      <c r="R202" s="132"/>
      <c r="S202" s="133"/>
      <c r="T202" s="134"/>
    </row>
    <row r="203" outlineLevel="1" spans="1:20">
      <c r="A203" s="156" t="s">
        <v>819</v>
      </c>
      <c r="B203" s="71" t="s">
        <v>820</v>
      </c>
      <c r="C203" s="72" t="s">
        <v>350</v>
      </c>
      <c r="D203" s="73"/>
      <c r="E203" s="157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6" t="s">
        <v>821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6" t="s">
        <v>822</v>
      </c>
      <c r="B204" s="71" t="s">
        <v>823</v>
      </c>
      <c r="C204" s="72" t="s">
        <v>350</v>
      </c>
      <c r="D204" s="73"/>
      <c r="E204" s="157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6" t="s">
        <v>824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6" t="s">
        <v>825</v>
      </c>
      <c r="B205" s="71" t="s">
        <v>826</v>
      </c>
      <c r="C205" s="72" t="s">
        <v>350</v>
      </c>
      <c r="D205" s="73"/>
      <c r="E205" s="157">
        <v>72.95</v>
      </c>
      <c r="F205" s="75">
        <f t="shared" si="64"/>
        <v>72.95</v>
      </c>
      <c r="G205" s="75">
        <f t="shared" si="61"/>
        <v>58.36</v>
      </c>
      <c r="H205" s="76">
        <v>5900</v>
      </c>
      <c r="I205" s="72"/>
      <c r="J205" s="72"/>
      <c r="K205" s="75" t="str">
        <f t="shared" si="59"/>
        <v/>
      </c>
      <c r="L205" s="159">
        <v>20</v>
      </c>
      <c r="M205" s="72">
        <v>1000</v>
      </c>
      <c r="N205" s="109" t="s">
        <v>351</v>
      </c>
      <c r="O205" s="110" t="s">
        <v>435</v>
      </c>
      <c r="P205" s="326" t="s">
        <v>827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6" t="s">
        <v>828</v>
      </c>
      <c r="B206" s="71" t="s">
        <v>829</v>
      </c>
      <c r="C206" s="72" t="s">
        <v>350</v>
      </c>
      <c r="D206" s="73"/>
      <c r="E206" s="157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6" t="s">
        <v>830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6" t="s">
        <v>831</v>
      </c>
      <c r="B207" s="71" t="s">
        <v>832</v>
      </c>
      <c r="C207" s="72" t="s">
        <v>350</v>
      </c>
      <c r="D207" s="73"/>
      <c r="E207" s="157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6" t="s">
        <v>833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6" t="s">
        <v>834</v>
      </c>
      <c r="B208" s="71" t="s">
        <v>835</v>
      </c>
      <c r="C208" s="72" t="s">
        <v>350</v>
      </c>
      <c r="D208" s="73"/>
      <c r="E208" s="157">
        <v>111.09</v>
      </c>
      <c r="F208" s="75">
        <f t="shared" si="64"/>
        <v>111.09</v>
      </c>
      <c r="G208" s="75">
        <f t="shared" si="61"/>
        <v>88.872</v>
      </c>
      <c r="H208" s="76">
        <v>1270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836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6" t="s">
        <v>837</v>
      </c>
      <c r="B209" s="71" t="s">
        <v>838</v>
      </c>
      <c r="C209" s="72" t="s">
        <v>350</v>
      </c>
      <c r="D209" s="73"/>
      <c r="E209" s="157">
        <v>135.85</v>
      </c>
      <c r="F209" s="75">
        <f t="shared" si="64"/>
        <v>135.85</v>
      </c>
      <c r="G209" s="75">
        <f t="shared" si="61"/>
        <v>108.68</v>
      </c>
      <c r="H209" s="76">
        <v>1440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6" t="s">
        <v>839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6" t="s">
        <v>840</v>
      </c>
      <c r="B210" s="71" t="s">
        <v>841</v>
      </c>
      <c r="C210" s="72" t="s">
        <v>350</v>
      </c>
      <c r="D210" s="73"/>
      <c r="E210" s="157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6" t="s">
        <v>842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6" t="s">
        <v>843</v>
      </c>
      <c r="B211" s="71" t="s">
        <v>844</v>
      </c>
      <c r="C211" s="72" t="s">
        <v>350</v>
      </c>
      <c r="D211" s="73"/>
      <c r="E211" s="157">
        <v>170.96</v>
      </c>
      <c r="F211" s="75">
        <f t="shared" si="64"/>
        <v>170.96</v>
      </c>
      <c r="G211" s="75">
        <f t="shared" si="61"/>
        <v>136.768</v>
      </c>
      <c r="H211" s="76">
        <v>840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6" t="s">
        <v>845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6" t="s">
        <v>846</v>
      </c>
      <c r="B212" s="71" t="s">
        <v>847</v>
      </c>
      <c r="C212" s="72" t="s">
        <v>350</v>
      </c>
      <c r="D212" s="73"/>
      <c r="E212" s="157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6" t="s">
        <v>848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6" t="s">
        <v>849</v>
      </c>
      <c r="B213" s="71" t="s">
        <v>850</v>
      </c>
      <c r="C213" s="72" t="s">
        <v>350</v>
      </c>
      <c r="D213" s="73"/>
      <c r="E213" s="157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6" t="s">
        <v>851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852</v>
      </c>
      <c r="B214" s="79" t="s">
        <v>853</v>
      </c>
      <c r="C214" s="72" t="s">
        <v>350</v>
      </c>
      <c r="D214" s="73"/>
      <c r="E214" s="157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6" t="s">
        <v>854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855</v>
      </c>
      <c r="B215" s="79" t="s">
        <v>856</v>
      </c>
      <c r="C215" s="72" t="s">
        <v>350</v>
      </c>
      <c r="D215" s="73"/>
      <c r="E215" s="157">
        <v>78.64</v>
      </c>
      <c r="F215" s="75">
        <f t="shared" si="64"/>
        <v>78.64</v>
      </c>
      <c r="G215" s="75">
        <f t="shared" si="61"/>
        <v>62.912</v>
      </c>
      <c r="H215" s="76">
        <v>2920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6" t="s">
        <v>857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858</v>
      </c>
      <c r="B216" s="79" t="s">
        <v>859</v>
      </c>
      <c r="C216" s="72" t="s">
        <v>350</v>
      </c>
      <c r="D216" s="73"/>
      <c r="E216" s="157">
        <v>80.01</v>
      </c>
      <c r="F216" s="75">
        <f t="shared" si="64"/>
        <v>80.01</v>
      </c>
      <c r="G216" s="75">
        <f t="shared" si="61"/>
        <v>64.008</v>
      </c>
      <c r="H216" s="76">
        <v>8440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6" t="s">
        <v>860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861</v>
      </c>
      <c r="B217" s="79" t="s">
        <v>862</v>
      </c>
      <c r="C217" s="72" t="s">
        <v>350</v>
      </c>
      <c r="D217" s="73"/>
      <c r="E217" s="157">
        <v>110.05</v>
      </c>
      <c r="F217" s="75">
        <f t="shared" si="64"/>
        <v>110.05</v>
      </c>
      <c r="G217" s="75">
        <f t="shared" si="61"/>
        <v>88.04</v>
      </c>
      <c r="H217" s="76">
        <v>1020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6" t="s">
        <v>863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864</v>
      </c>
      <c r="B218" s="79" t="s">
        <v>865</v>
      </c>
      <c r="C218" s="72" t="s">
        <v>350</v>
      </c>
      <c r="D218" s="73"/>
      <c r="E218" s="157">
        <v>110.08</v>
      </c>
      <c r="F218" s="75">
        <f t="shared" si="64"/>
        <v>110.08</v>
      </c>
      <c r="G218" s="75">
        <f t="shared" si="61"/>
        <v>88.064</v>
      </c>
      <c r="H218" s="76">
        <v>1160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6" t="s">
        <v>866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867</v>
      </c>
      <c r="B219" s="79" t="s">
        <v>868</v>
      </c>
      <c r="C219" s="72" t="s">
        <v>350</v>
      </c>
      <c r="D219" s="73"/>
      <c r="E219" s="157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869</v>
      </c>
      <c r="B220" s="79" t="s">
        <v>870</v>
      </c>
      <c r="C220" s="72" t="s">
        <v>350</v>
      </c>
      <c r="D220" s="73"/>
      <c r="E220" s="157">
        <v>155.57</v>
      </c>
      <c r="F220" s="75">
        <f t="shared" si="64"/>
        <v>155.57</v>
      </c>
      <c r="G220" s="75">
        <f t="shared" si="61"/>
        <v>124.456</v>
      </c>
      <c r="H220" s="76">
        <v>630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6" t="s">
        <v>871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872</v>
      </c>
      <c r="B221" s="79" t="s">
        <v>873</v>
      </c>
      <c r="C221" s="72" t="s">
        <v>350</v>
      </c>
      <c r="D221" s="73"/>
      <c r="E221" s="157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6" t="s">
        <v>874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875</v>
      </c>
      <c r="B222" s="79" t="s">
        <v>876</v>
      </c>
      <c r="C222" s="72" t="s">
        <v>350</v>
      </c>
      <c r="D222" s="73"/>
      <c r="E222" s="157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6" t="s">
        <v>877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878</v>
      </c>
      <c r="B223" s="79" t="s">
        <v>879</v>
      </c>
      <c r="C223" s="72" t="s">
        <v>350</v>
      </c>
      <c r="D223" s="73"/>
      <c r="E223" s="157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6" t="s">
        <v>880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881</v>
      </c>
      <c r="B224" s="79" t="s">
        <v>882</v>
      </c>
      <c r="C224" s="72" t="s">
        <v>350</v>
      </c>
      <c r="D224" s="73"/>
      <c r="E224" s="157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6" t="s">
        <v>883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884</v>
      </c>
      <c r="B225" s="71" t="s">
        <v>885</v>
      </c>
      <c r="C225" s="72" t="s">
        <v>350</v>
      </c>
      <c r="D225" s="73"/>
      <c r="E225" s="157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6" t="s">
        <v>886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8"/>
      <c r="M226" s="158"/>
      <c r="N226" s="158"/>
      <c r="O226" s="110"/>
      <c r="P226" s="111"/>
      <c r="Q226" s="131"/>
      <c r="R226" s="132"/>
      <c r="S226" s="133"/>
      <c r="T226" s="134"/>
    </row>
    <row r="227" outlineLevel="1" spans="1:20">
      <c r="A227" s="70" t="s">
        <v>887</v>
      </c>
      <c r="B227" s="71" t="s">
        <v>888</v>
      </c>
      <c r="C227" s="72" t="s">
        <v>350</v>
      </c>
      <c r="D227" s="73"/>
      <c r="E227" s="157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410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889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890</v>
      </c>
      <c r="B228" s="71" t="s">
        <v>891</v>
      </c>
      <c r="C228" s="72" t="s">
        <v>350</v>
      </c>
      <c r="D228" s="73"/>
      <c r="E228" s="157">
        <v>165.67</v>
      </c>
      <c r="F228" s="75">
        <f t="shared" si="67"/>
        <v>165.67</v>
      </c>
      <c r="G228" s="75">
        <f t="shared" si="61"/>
        <v>132.536</v>
      </c>
      <c r="H228" s="76">
        <v>280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6" t="s">
        <v>892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893</v>
      </c>
      <c r="B229" s="71" t="s">
        <v>894</v>
      </c>
      <c r="C229" s="72" t="s">
        <v>350</v>
      </c>
      <c r="D229" s="73"/>
      <c r="E229" s="157">
        <v>171.61</v>
      </c>
      <c r="F229" s="75">
        <f t="shared" si="67"/>
        <v>171.61</v>
      </c>
      <c r="G229" s="75">
        <f t="shared" si="61"/>
        <v>137.288</v>
      </c>
      <c r="H229" s="76">
        <v>949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6" t="s">
        <v>895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896</v>
      </c>
      <c r="B230" s="71" t="s">
        <v>897</v>
      </c>
      <c r="C230" s="72" t="s">
        <v>350</v>
      </c>
      <c r="D230" s="73"/>
      <c r="E230" s="157">
        <v>189.37</v>
      </c>
      <c r="F230" s="75">
        <f t="shared" si="67"/>
        <v>189.37</v>
      </c>
      <c r="G230" s="75">
        <f t="shared" si="61"/>
        <v>151.496</v>
      </c>
      <c r="H230" s="76">
        <v>230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6" t="s">
        <v>898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899</v>
      </c>
      <c r="B231" s="71" t="s">
        <v>900</v>
      </c>
      <c r="C231" s="72" t="s">
        <v>350</v>
      </c>
      <c r="D231" s="73"/>
      <c r="E231" s="157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6" t="s">
        <v>901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902</v>
      </c>
      <c r="B232" s="71" t="s">
        <v>903</v>
      </c>
      <c r="C232" s="72" t="s">
        <v>350</v>
      </c>
      <c r="D232" s="73"/>
      <c r="E232" s="157">
        <v>247.39</v>
      </c>
      <c r="F232" s="75">
        <f t="shared" si="67"/>
        <v>247.39</v>
      </c>
      <c r="G232" s="75">
        <f t="shared" si="61"/>
        <v>197.912</v>
      </c>
      <c r="H232" s="76">
        <v>1000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6" t="s">
        <v>904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905</v>
      </c>
      <c r="B233" s="71" t="s">
        <v>906</v>
      </c>
      <c r="C233" s="72" t="s">
        <v>350</v>
      </c>
      <c r="D233" s="73"/>
      <c r="E233" s="157">
        <v>319.59</v>
      </c>
      <c r="F233" s="75">
        <f t="shared" si="67"/>
        <v>319.59</v>
      </c>
      <c r="G233" s="75">
        <f t="shared" si="61"/>
        <v>255.672</v>
      </c>
      <c r="H233" s="76">
        <v>260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6" t="s">
        <v>907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908</v>
      </c>
      <c r="B234" s="71" t="s">
        <v>909</v>
      </c>
      <c r="C234" s="72" t="s">
        <v>350</v>
      </c>
      <c r="D234" s="73"/>
      <c r="E234" s="157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910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911</v>
      </c>
      <c r="B235" s="71" t="s">
        <v>912</v>
      </c>
      <c r="C235" s="72" t="s">
        <v>350</v>
      </c>
      <c r="D235" s="73"/>
      <c r="E235" s="157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913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914</v>
      </c>
      <c r="B236" s="71" t="s">
        <v>915</v>
      </c>
      <c r="C236" s="72" t="s">
        <v>350</v>
      </c>
      <c r="D236" s="73"/>
      <c r="E236" s="157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916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917</v>
      </c>
      <c r="B237" s="71" t="s">
        <v>918</v>
      </c>
      <c r="C237" s="72" t="s">
        <v>350</v>
      </c>
      <c r="D237" s="73"/>
      <c r="E237" s="157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919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920</v>
      </c>
      <c r="B238" s="71" t="s">
        <v>921</v>
      </c>
      <c r="C238" s="72" t="s">
        <v>350</v>
      </c>
      <c r="D238" s="73"/>
      <c r="E238" s="157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922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923</v>
      </c>
      <c r="B239" s="71" t="s">
        <v>924</v>
      </c>
      <c r="C239" s="72" t="s">
        <v>350</v>
      </c>
      <c r="D239" s="73"/>
      <c r="E239" s="157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925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926</v>
      </c>
      <c r="B240" s="71" t="s">
        <v>927</v>
      </c>
      <c r="C240" s="72" t="s">
        <v>350</v>
      </c>
      <c r="D240" s="73"/>
      <c r="E240" s="157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928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929</v>
      </c>
      <c r="B241" s="71" t="s">
        <v>930</v>
      </c>
      <c r="C241" s="72" t="s">
        <v>350</v>
      </c>
      <c r="D241" s="73"/>
      <c r="E241" s="157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6" t="s">
        <v>931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932</v>
      </c>
      <c r="B242" s="71" t="s">
        <v>933</v>
      </c>
      <c r="C242" s="72" t="s">
        <v>350</v>
      </c>
      <c r="D242" s="73"/>
      <c r="E242" s="157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6" t="s">
        <v>934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935</v>
      </c>
      <c r="B243" s="71" t="s">
        <v>936</v>
      </c>
      <c r="C243" s="72" t="s">
        <v>350</v>
      </c>
      <c r="D243" s="73"/>
      <c r="E243" s="157">
        <v>237.09</v>
      </c>
      <c r="F243" s="75">
        <f t="shared" si="67"/>
        <v>237.09</v>
      </c>
      <c r="G243" s="75">
        <f t="shared" si="61"/>
        <v>189.672</v>
      </c>
      <c r="H243" s="78"/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6" t="s">
        <v>937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938</v>
      </c>
      <c r="B244" s="71" t="s">
        <v>939</v>
      </c>
      <c r="C244" s="72" t="s">
        <v>350</v>
      </c>
      <c r="D244" s="73"/>
      <c r="E244" s="157">
        <v>298.17</v>
      </c>
      <c r="F244" s="75">
        <f t="shared" si="67"/>
        <v>298.17</v>
      </c>
      <c r="G244" s="75">
        <f t="shared" si="61"/>
        <v>238.536</v>
      </c>
      <c r="H244" s="76">
        <v>230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6" t="s">
        <v>940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941</v>
      </c>
      <c r="B245" s="71" t="s">
        <v>942</v>
      </c>
      <c r="C245" s="72" t="s">
        <v>350</v>
      </c>
      <c r="D245" s="73"/>
      <c r="E245" s="157">
        <v>335.54</v>
      </c>
      <c r="F245" s="75">
        <f t="shared" si="67"/>
        <v>335.54</v>
      </c>
      <c r="G245" s="75">
        <f t="shared" si="61"/>
        <v>268.432</v>
      </c>
      <c r="H245" s="76">
        <v>390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6" t="s">
        <v>943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944</v>
      </c>
      <c r="B246" s="71" t="s">
        <v>945</v>
      </c>
      <c r="C246" s="72" t="s">
        <v>350</v>
      </c>
      <c r="D246" s="73"/>
      <c r="E246" s="157">
        <v>341.52</v>
      </c>
      <c r="F246" s="75">
        <f t="shared" si="67"/>
        <v>341.52</v>
      </c>
      <c r="G246" s="75">
        <f t="shared" si="61"/>
        <v>273.216</v>
      </c>
      <c r="H246" s="76">
        <v>210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6" t="s">
        <v>946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947</v>
      </c>
      <c r="B247" s="71" t="s">
        <v>948</v>
      </c>
      <c r="C247" s="72" t="s">
        <v>350</v>
      </c>
      <c r="D247" s="73"/>
      <c r="E247" s="157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6" t="s">
        <v>949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950</v>
      </c>
      <c r="B248" s="71" t="s">
        <v>951</v>
      </c>
      <c r="C248" s="72" t="s">
        <v>350</v>
      </c>
      <c r="D248" s="73"/>
      <c r="E248" s="157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6" t="s">
        <v>952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7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9"/>
      <c r="O249" s="149"/>
      <c r="P249" s="111"/>
      <c r="Q249" s="137"/>
      <c r="R249" s="138"/>
      <c r="S249" s="125"/>
      <c r="T249" s="126"/>
    </row>
    <row r="250" ht="17.1" customHeight="1" outlineLevel="1" spans="1:20">
      <c r="A250" s="84" t="s">
        <v>953</v>
      </c>
      <c r="B250" s="71" t="s">
        <v>954</v>
      </c>
      <c r="C250" s="72" t="s">
        <v>350</v>
      </c>
      <c r="D250" s="73"/>
      <c r="E250" s="157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6" t="s">
        <v>955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956</v>
      </c>
      <c r="B251" s="71" t="s">
        <v>957</v>
      </c>
      <c r="C251" s="72" t="s">
        <v>350</v>
      </c>
      <c r="D251" s="73"/>
      <c r="E251" s="157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6" t="s">
        <v>958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959</v>
      </c>
      <c r="B252" s="71" t="s">
        <v>960</v>
      </c>
      <c r="C252" s="72" t="s">
        <v>350</v>
      </c>
      <c r="D252" s="73"/>
      <c r="E252" s="157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6" t="s">
        <v>961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962</v>
      </c>
      <c r="B253" s="71" t="s">
        <v>963</v>
      </c>
      <c r="C253" s="72" t="s">
        <v>350</v>
      </c>
      <c r="D253" s="73"/>
      <c r="E253" s="157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6" t="s">
        <v>964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965</v>
      </c>
      <c r="B254" s="71" t="s">
        <v>966</v>
      </c>
      <c r="C254" s="72" t="s">
        <v>350</v>
      </c>
      <c r="D254" s="73"/>
      <c r="E254" s="157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6" t="s">
        <v>967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968</v>
      </c>
      <c r="B255" s="71" t="s">
        <v>969</v>
      </c>
      <c r="C255" s="72" t="s">
        <v>350</v>
      </c>
      <c r="D255" s="73"/>
      <c r="E255" s="157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6" t="s">
        <v>970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971</v>
      </c>
      <c r="B256" s="71" t="s">
        <v>972</v>
      </c>
      <c r="C256" s="72" t="s">
        <v>350</v>
      </c>
      <c r="D256" s="73"/>
      <c r="E256" s="157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6" t="s">
        <v>973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974</v>
      </c>
      <c r="B257" s="71" t="s">
        <v>975</v>
      </c>
      <c r="C257" s="72" t="s">
        <v>350</v>
      </c>
      <c r="D257" s="73"/>
      <c r="E257" s="157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6" t="s">
        <v>976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977</v>
      </c>
      <c r="B258" s="71" t="s">
        <v>978</v>
      </c>
      <c r="C258" s="72" t="s">
        <v>350</v>
      </c>
      <c r="D258" s="73"/>
      <c r="E258" s="157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6" t="s">
        <v>979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980</v>
      </c>
      <c r="B259" s="71" t="s">
        <v>981</v>
      </c>
      <c r="C259" s="72" t="s">
        <v>350</v>
      </c>
      <c r="D259" s="73"/>
      <c r="E259" s="157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6" t="s">
        <v>982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983</v>
      </c>
      <c r="B260" s="71" t="s">
        <v>984</v>
      </c>
      <c r="C260" s="72" t="s">
        <v>350</v>
      </c>
      <c r="D260" s="73"/>
      <c r="E260" s="157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6" t="s">
        <v>985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986</v>
      </c>
      <c r="B261" s="71" t="s">
        <v>987</v>
      </c>
      <c r="C261" s="72" t="s">
        <v>350</v>
      </c>
      <c r="D261" s="73"/>
      <c r="E261" s="157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6" t="s">
        <v>988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989</v>
      </c>
      <c r="B262" s="71" t="s">
        <v>990</v>
      </c>
      <c r="C262" s="72" t="s">
        <v>350</v>
      </c>
      <c r="D262" s="73"/>
      <c r="E262" s="157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6" t="s">
        <v>991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7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9"/>
      <c r="O263" s="149"/>
      <c r="P263" s="111"/>
      <c r="Q263" s="137"/>
      <c r="R263" s="138"/>
      <c r="S263" s="125"/>
      <c r="T263" s="126"/>
    </row>
    <row r="264" outlineLevel="1" spans="1:20">
      <c r="A264" s="84" t="s">
        <v>992</v>
      </c>
      <c r="B264" s="71" t="s">
        <v>993</v>
      </c>
      <c r="C264" s="72" t="s">
        <v>350</v>
      </c>
      <c r="D264" s="73"/>
      <c r="E264" s="157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6" t="s">
        <v>994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995</v>
      </c>
      <c r="B265" s="71" t="s">
        <v>996</v>
      </c>
      <c r="C265" s="72" t="s">
        <v>350</v>
      </c>
      <c r="D265" s="73"/>
      <c r="E265" s="157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6" t="s">
        <v>997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998</v>
      </c>
      <c r="B266" s="71" t="s">
        <v>999</v>
      </c>
      <c r="C266" s="72" t="s">
        <v>350</v>
      </c>
      <c r="D266" s="73"/>
      <c r="E266" s="157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6" t="s">
        <v>1000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1001</v>
      </c>
      <c r="B267" s="71" t="s">
        <v>1002</v>
      </c>
      <c r="C267" s="72" t="s">
        <v>350</v>
      </c>
      <c r="D267" s="73"/>
      <c r="E267" s="157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6" t="s">
        <v>1003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1004</v>
      </c>
      <c r="B268" s="71" t="s">
        <v>1005</v>
      </c>
      <c r="C268" s="72" t="s">
        <v>350</v>
      </c>
      <c r="D268" s="73"/>
      <c r="E268" s="157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6" t="s">
        <v>1006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1007</v>
      </c>
      <c r="B269" s="71" t="s">
        <v>1008</v>
      </c>
      <c r="C269" s="72" t="s">
        <v>350</v>
      </c>
      <c r="D269" s="73"/>
      <c r="E269" s="157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1009</v>
      </c>
      <c r="B270" s="71" t="s">
        <v>1010</v>
      </c>
      <c r="C270" s="72" t="s">
        <v>350</v>
      </c>
      <c r="D270" s="73"/>
      <c r="E270" s="157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6" t="s">
        <v>1011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1012</v>
      </c>
      <c r="B271" s="71" t="s">
        <v>1013</v>
      </c>
      <c r="C271" s="72" t="s">
        <v>350</v>
      </c>
      <c r="D271" s="73"/>
      <c r="E271" s="157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6" t="s">
        <v>1014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1015</v>
      </c>
      <c r="B272" s="71" t="s">
        <v>1016</v>
      </c>
      <c r="C272" s="72" t="s">
        <v>350</v>
      </c>
      <c r="D272" s="73"/>
      <c r="E272" s="157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6" t="s">
        <v>1017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1018</v>
      </c>
      <c r="B273" s="71" t="s">
        <v>1019</v>
      </c>
      <c r="C273" s="72" t="s">
        <v>350</v>
      </c>
      <c r="D273" s="73"/>
      <c r="E273" s="157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6" t="s">
        <v>1020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1021</v>
      </c>
      <c r="B274" s="71" t="s">
        <v>1022</v>
      </c>
      <c r="C274" s="72" t="s">
        <v>350</v>
      </c>
      <c r="D274" s="73"/>
      <c r="E274" s="157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6" t="s">
        <v>1023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1024</v>
      </c>
      <c r="B275" s="71" t="s">
        <v>1025</v>
      </c>
      <c r="C275" s="72" t="s">
        <v>350</v>
      </c>
      <c r="D275" s="73"/>
      <c r="E275" s="157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7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9"/>
      <c r="O276" s="149"/>
      <c r="P276" s="111"/>
      <c r="Q276" s="137"/>
      <c r="R276" s="138"/>
      <c r="S276" s="125"/>
      <c r="T276" s="126"/>
    </row>
    <row r="277" outlineLevel="1" spans="1:20">
      <c r="A277" s="84" t="s">
        <v>1026</v>
      </c>
      <c r="B277" s="71" t="s">
        <v>1027</v>
      </c>
      <c r="C277" s="72" t="s">
        <v>350</v>
      </c>
      <c r="D277" s="73"/>
      <c r="E277" s="157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6" t="s">
        <v>1028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1029</v>
      </c>
      <c r="B278" s="71" t="s">
        <v>1030</v>
      </c>
      <c r="C278" s="72" t="s">
        <v>350</v>
      </c>
      <c r="D278" s="73"/>
      <c r="E278" s="157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6" t="s">
        <v>1031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1032</v>
      </c>
      <c r="B279" s="71" t="s">
        <v>1033</v>
      </c>
      <c r="C279" s="72" t="s">
        <v>350</v>
      </c>
      <c r="D279" s="73"/>
      <c r="E279" s="157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6" t="s">
        <v>1034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1035</v>
      </c>
      <c r="B280" s="71" t="s">
        <v>1036</v>
      </c>
      <c r="C280" s="72" t="s">
        <v>350</v>
      </c>
      <c r="D280" s="73"/>
      <c r="E280" s="157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6" t="s">
        <v>1037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1038</v>
      </c>
      <c r="B281" s="71" t="s">
        <v>1039</v>
      </c>
      <c r="C281" s="72" t="s">
        <v>350</v>
      </c>
      <c r="D281" s="73"/>
      <c r="E281" s="157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6" t="s">
        <v>1040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7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9"/>
      <c r="O282" s="149"/>
      <c r="P282" s="111"/>
      <c r="Q282" s="137"/>
      <c r="R282" s="138"/>
      <c r="S282" s="125"/>
      <c r="T282" s="126"/>
    </row>
    <row r="283" outlineLevel="1" spans="1:20">
      <c r="A283" s="84" t="s">
        <v>1041</v>
      </c>
      <c r="B283" s="71" t="s">
        <v>1042</v>
      </c>
      <c r="C283" s="72" t="s">
        <v>350</v>
      </c>
      <c r="D283" s="73"/>
      <c r="E283" s="157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6" t="s">
        <v>1043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1044</v>
      </c>
      <c r="B284" s="71" t="s">
        <v>1045</v>
      </c>
      <c r="C284" s="72" t="s">
        <v>350</v>
      </c>
      <c r="D284" s="73"/>
      <c r="E284" s="157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6" t="s">
        <v>1046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1047</v>
      </c>
      <c r="B285" s="71" t="s">
        <v>1048</v>
      </c>
      <c r="C285" s="72" t="s">
        <v>350</v>
      </c>
      <c r="D285" s="73"/>
      <c r="E285" s="157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1049</v>
      </c>
      <c r="B286" s="71" t="s">
        <v>1050</v>
      </c>
      <c r="C286" s="72" t="s">
        <v>350</v>
      </c>
      <c r="D286" s="73"/>
      <c r="E286" s="157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1051</v>
      </c>
      <c r="B287" s="71" t="s">
        <v>1052</v>
      </c>
      <c r="C287" s="72" t="s">
        <v>350</v>
      </c>
      <c r="D287" s="73"/>
      <c r="E287" s="157">
        <v>187.26</v>
      </c>
      <c r="F287" s="75">
        <f t="shared" si="78"/>
        <v>187.26</v>
      </c>
      <c r="G287" s="75">
        <f t="shared" si="70"/>
        <v>149.808</v>
      </c>
      <c r="H287" s="76">
        <v>1580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1053</v>
      </c>
      <c r="B288" s="71" t="s">
        <v>1054</v>
      </c>
      <c r="C288" s="72" t="s">
        <v>350</v>
      </c>
      <c r="D288" s="73"/>
      <c r="E288" s="157">
        <v>208.53</v>
      </c>
      <c r="F288" s="75">
        <f t="shared" si="78"/>
        <v>208.53</v>
      </c>
      <c r="G288" s="75">
        <f t="shared" si="70"/>
        <v>166.824</v>
      </c>
      <c r="H288" s="76">
        <v>380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6" t="s">
        <v>1055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1056</v>
      </c>
      <c r="B290" s="71" t="s">
        <v>1057</v>
      </c>
      <c r="C290" s="72" t="s">
        <v>350</v>
      </c>
      <c r="D290" s="73"/>
      <c r="E290" s="160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2680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1058</v>
      </c>
      <c r="P290" s="326" t="s">
        <v>1059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1060</v>
      </c>
      <c r="B291" s="71" t="s">
        <v>1061</v>
      </c>
      <c r="C291" s="72" t="s">
        <v>350</v>
      </c>
      <c r="D291" s="73"/>
      <c r="E291" s="160">
        <v>8.14</v>
      </c>
      <c r="F291" s="75">
        <f t="shared" si="81"/>
        <v>8.14</v>
      </c>
      <c r="G291" s="75">
        <f t="shared" si="82"/>
        <v>6.512</v>
      </c>
      <c r="H291" s="76">
        <v>4980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1058</v>
      </c>
      <c r="P291" s="326" t="s">
        <v>1062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1063</v>
      </c>
      <c r="B292" s="71" t="s">
        <v>1064</v>
      </c>
      <c r="C292" s="72" t="s">
        <v>350</v>
      </c>
      <c r="D292" s="73"/>
      <c r="E292" s="160">
        <v>8.14</v>
      </c>
      <c r="F292" s="75">
        <f t="shared" si="81"/>
        <v>8.14</v>
      </c>
      <c r="G292" s="75">
        <f t="shared" si="82"/>
        <v>6.512</v>
      </c>
      <c r="H292" s="76">
        <v>2731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1058</v>
      </c>
      <c r="P292" s="326" t="s">
        <v>1065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1066</v>
      </c>
      <c r="B293" s="71" t="s">
        <v>1067</v>
      </c>
      <c r="C293" s="72" t="s">
        <v>350</v>
      </c>
      <c r="D293" s="73"/>
      <c r="E293" s="160">
        <v>3.95</v>
      </c>
      <c r="F293" s="75">
        <f t="shared" si="81"/>
        <v>3.95</v>
      </c>
      <c r="G293" s="75">
        <f t="shared" si="82"/>
        <v>3.16</v>
      </c>
      <c r="H293" s="76">
        <v>8700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1058</v>
      </c>
      <c r="P293" s="326" t="s">
        <v>1068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1069</v>
      </c>
      <c r="B294" s="71" t="s">
        <v>1070</v>
      </c>
      <c r="C294" s="72" t="s">
        <v>350</v>
      </c>
      <c r="D294" s="73"/>
      <c r="E294" s="160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1058</v>
      </c>
      <c r="P294" s="326" t="s">
        <v>1071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1072</v>
      </c>
      <c r="B295" s="71" t="s">
        <v>1073</v>
      </c>
      <c r="C295" s="72" t="s">
        <v>350</v>
      </c>
      <c r="D295" s="73"/>
      <c r="E295" s="160">
        <v>3.95</v>
      </c>
      <c r="F295" s="75">
        <f t="shared" si="81"/>
        <v>3.95</v>
      </c>
      <c r="G295" s="75">
        <f t="shared" si="82"/>
        <v>3.16</v>
      </c>
      <c r="H295" s="76">
        <v>1200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1058</v>
      </c>
      <c r="P295" s="326" t="s">
        <v>1074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1075</v>
      </c>
      <c r="B297" s="71" t="s">
        <v>1076</v>
      </c>
      <c r="C297" s="72" t="s">
        <v>350</v>
      </c>
      <c r="D297" s="73"/>
      <c r="E297" s="160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1077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1078</v>
      </c>
      <c r="B298" s="71" t="s">
        <v>1079</v>
      </c>
      <c r="C298" s="72" t="s">
        <v>350</v>
      </c>
      <c r="D298" s="73"/>
      <c r="E298" s="160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1077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1080</v>
      </c>
      <c r="B299" s="71" t="s">
        <v>1081</v>
      </c>
      <c r="C299" s="72" t="s">
        <v>350</v>
      </c>
      <c r="D299" s="73"/>
      <c r="E299" s="160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1077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1082</v>
      </c>
      <c r="B300" s="71" t="s">
        <v>1083</v>
      </c>
      <c r="C300" s="72" t="s">
        <v>350</v>
      </c>
      <c r="D300" s="73"/>
      <c r="E300" s="160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1077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1084</v>
      </c>
      <c r="B301" s="71" t="s">
        <v>1085</v>
      </c>
      <c r="C301" s="72" t="s">
        <v>350</v>
      </c>
      <c r="D301" s="73"/>
      <c r="E301" s="160">
        <v>368.08</v>
      </c>
      <c r="F301" s="75">
        <f t="shared" si="85"/>
        <v>368.08</v>
      </c>
      <c r="G301" s="75">
        <f t="shared" si="86"/>
        <v>294.464</v>
      </c>
      <c r="H301" s="76">
        <v>390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1077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1086</v>
      </c>
      <c r="B302" s="71" t="s">
        <v>1087</v>
      </c>
      <c r="C302" s="72" t="s">
        <v>350</v>
      </c>
      <c r="D302" s="73"/>
      <c r="E302" s="160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1077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1088</v>
      </c>
      <c r="B303" s="71" t="s">
        <v>1089</v>
      </c>
      <c r="C303" s="72" t="s">
        <v>350</v>
      </c>
      <c r="D303" s="73"/>
      <c r="E303" s="160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1077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1090</v>
      </c>
      <c r="B304" s="71" t="s">
        <v>1091</v>
      </c>
      <c r="C304" s="72" t="s">
        <v>350</v>
      </c>
      <c r="D304" s="73"/>
      <c r="E304" s="160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1077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1092</v>
      </c>
      <c r="B305" s="71" t="s">
        <v>1093</v>
      </c>
      <c r="C305" s="72" t="s">
        <v>350</v>
      </c>
      <c r="D305" s="73"/>
      <c r="E305" s="160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1077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1094</v>
      </c>
      <c r="B306" s="71" t="s">
        <v>1095</v>
      </c>
      <c r="C306" s="72" t="s">
        <v>350</v>
      </c>
      <c r="D306" s="73"/>
      <c r="E306" s="160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1077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1096</v>
      </c>
      <c r="B307" s="71" t="s">
        <v>1097</v>
      </c>
      <c r="C307" s="72" t="s">
        <v>350</v>
      </c>
      <c r="D307" s="73"/>
      <c r="E307" s="160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1077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1098</v>
      </c>
      <c r="B308" s="71" t="s">
        <v>1099</v>
      </c>
      <c r="C308" s="72" t="s">
        <v>350</v>
      </c>
      <c r="D308" s="73"/>
      <c r="E308" s="160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1077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1100</v>
      </c>
      <c r="B309" s="71" t="s">
        <v>1101</v>
      </c>
      <c r="C309" s="72" t="s">
        <v>350</v>
      </c>
      <c r="D309" s="73"/>
      <c r="E309" s="160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1077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1102</v>
      </c>
      <c r="B310" s="71" t="s">
        <v>1103</v>
      </c>
      <c r="C310" s="72" t="s">
        <v>350</v>
      </c>
      <c r="D310" s="73"/>
      <c r="E310" s="160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1077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1104</v>
      </c>
      <c r="B311" s="71" t="s">
        <v>1105</v>
      </c>
      <c r="C311" s="72" t="s">
        <v>350</v>
      </c>
      <c r="D311" s="73"/>
      <c r="E311" s="160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1077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1106</v>
      </c>
      <c r="B312" s="71" t="s">
        <v>1107</v>
      </c>
      <c r="C312" s="72" t="s">
        <v>350</v>
      </c>
      <c r="D312" s="73"/>
      <c r="E312" s="160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1077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1108</v>
      </c>
      <c r="B313" s="71" t="s">
        <v>1109</v>
      </c>
      <c r="C313" s="72" t="s">
        <v>350</v>
      </c>
      <c r="D313" s="73"/>
      <c r="E313" s="160">
        <v>460.13</v>
      </c>
      <c r="F313" s="75">
        <f t="shared" si="85"/>
        <v>460.13</v>
      </c>
      <c r="G313" s="75">
        <f t="shared" si="89"/>
        <v>368.104</v>
      </c>
      <c r="H313" s="76">
        <v>218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1077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1110</v>
      </c>
      <c r="B314" s="71" t="s">
        <v>1111</v>
      </c>
      <c r="C314" s="72" t="s">
        <v>350</v>
      </c>
      <c r="D314" s="73"/>
      <c r="E314" s="160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1077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1112</v>
      </c>
      <c r="B315" s="71" t="s">
        <v>1113</v>
      </c>
      <c r="C315" s="72" t="s">
        <v>350</v>
      </c>
      <c r="D315" s="73"/>
      <c r="E315" s="160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1077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1114</v>
      </c>
      <c r="B316" s="71" t="s">
        <v>1115</v>
      </c>
      <c r="C316" s="72" t="s">
        <v>350</v>
      </c>
      <c r="D316" s="73"/>
      <c r="E316" s="160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1077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1116</v>
      </c>
      <c r="B317" s="71" t="s">
        <v>1117</v>
      </c>
      <c r="C317" s="72" t="s">
        <v>350</v>
      </c>
      <c r="D317" s="73"/>
      <c r="E317" s="160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1077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1118</v>
      </c>
      <c r="B318" s="71" t="s">
        <v>1119</v>
      </c>
      <c r="C318" s="72" t="s">
        <v>350</v>
      </c>
      <c r="D318" s="73"/>
      <c r="E318" s="160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1077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1120</v>
      </c>
      <c r="B319" s="71" t="s">
        <v>1121</v>
      </c>
      <c r="C319" s="72" t="s">
        <v>350</v>
      </c>
      <c r="D319" s="73"/>
      <c r="E319" s="160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1077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1122</v>
      </c>
      <c r="B320" s="71" t="s">
        <v>1123</v>
      </c>
      <c r="C320" s="72" t="s">
        <v>350</v>
      </c>
      <c r="D320" s="73"/>
      <c r="E320" s="160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1077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1124</v>
      </c>
      <c r="B321" s="71" t="s">
        <v>1125</v>
      </c>
      <c r="C321" s="72" t="s">
        <v>350</v>
      </c>
      <c r="D321" s="73"/>
      <c r="E321" s="160">
        <v>1005.6</v>
      </c>
      <c r="F321" s="75">
        <f t="shared" si="85"/>
        <v>1005.6</v>
      </c>
      <c r="G321" s="75">
        <f t="shared" si="89"/>
        <v>804.48</v>
      </c>
      <c r="H321" s="76">
        <v>228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1077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1126</v>
      </c>
      <c r="B322" s="71" t="s">
        <v>1127</v>
      </c>
      <c r="C322" s="72" t="s">
        <v>350</v>
      </c>
      <c r="D322" s="73"/>
      <c r="E322" s="160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1077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1128</v>
      </c>
      <c r="B323" s="71" t="s">
        <v>1129</v>
      </c>
      <c r="C323" s="72" t="s">
        <v>350</v>
      </c>
      <c r="D323" s="73"/>
      <c r="E323" s="160">
        <v>1425.94</v>
      </c>
      <c r="F323" s="75">
        <f t="shared" si="85"/>
        <v>1425.94</v>
      </c>
      <c r="G323" s="75">
        <f t="shared" si="89"/>
        <v>1140.752</v>
      </c>
      <c r="H323" s="76">
        <v>112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1077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9"/>
      <c r="O324" s="149"/>
      <c r="P324" s="111"/>
      <c r="Q324" s="137"/>
      <c r="R324" s="138"/>
      <c r="S324" s="125"/>
      <c r="T324" s="126"/>
    </row>
    <row r="325" s="23" customFormat="1" outlineLevel="1" spans="1:20">
      <c r="A325" s="84" t="s">
        <v>1130</v>
      </c>
      <c r="B325" s="71" t="s">
        <v>1131</v>
      </c>
      <c r="C325" s="72" t="s">
        <v>350</v>
      </c>
      <c r="D325" s="73"/>
      <c r="E325" s="160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1132</v>
      </c>
      <c r="P325" s="326" t="s">
        <v>1133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1134</v>
      </c>
      <c r="B326" s="71" t="s">
        <v>1135</v>
      </c>
      <c r="C326" s="72" t="s">
        <v>350</v>
      </c>
      <c r="D326" s="73"/>
      <c r="E326" s="160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1132</v>
      </c>
      <c r="P326" s="326" t="s">
        <v>1136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1137</v>
      </c>
      <c r="B327" s="71" t="s">
        <v>1138</v>
      </c>
      <c r="C327" s="72" t="s">
        <v>350</v>
      </c>
      <c r="D327" s="73"/>
      <c r="E327" s="160">
        <v>115.4</v>
      </c>
      <c r="F327" s="75">
        <f t="shared" si="91"/>
        <v>115.4</v>
      </c>
      <c r="G327" s="75">
        <f t="shared" si="89"/>
        <v>92.32</v>
      </c>
      <c r="H327" s="76">
        <v>7551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1132</v>
      </c>
      <c r="P327" s="326" t="s">
        <v>1139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1140</v>
      </c>
      <c r="B328" s="71" t="s">
        <v>1141</v>
      </c>
      <c r="C328" s="72" t="s">
        <v>350</v>
      </c>
      <c r="D328" s="73"/>
      <c r="E328" s="160">
        <v>155.08</v>
      </c>
      <c r="F328" s="75">
        <f t="shared" si="91"/>
        <v>155.08</v>
      </c>
      <c r="G328" s="75">
        <f t="shared" si="89"/>
        <v>124.064</v>
      </c>
      <c r="H328" s="76">
        <v>540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1132</v>
      </c>
      <c r="P328" s="326" t="s">
        <v>1142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1143</v>
      </c>
      <c r="B329" s="71" t="s">
        <v>1144</v>
      </c>
      <c r="C329" s="72" t="s">
        <v>350</v>
      </c>
      <c r="D329" s="73"/>
      <c r="E329" s="160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1132</v>
      </c>
      <c r="P329" s="326" t="s">
        <v>1145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1146</v>
      </c>
      <c r="B330" s="71" t="s">
        <v>1147</v>
      </c>
      <c r="C330" s="72" t="s">
        <v>350</v>
      </c>
      <c r="D330" s="73"/>
      <c r="E330" s="160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1132</v>
      </c>
      <c r="P330" s="326" t="s">
        <v>1148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1149</v>
      </c>
      <c r="B331" s="71" t="s">
        <v>1150</v>
      </c>
      <c r="C331" s="72" t="s">
        <v>350</v>
      </c>
      <c r="D331" s="73"/>
      <c r="E331" s="160">
        <v>48.51</v>
      </c>
      <c r="F331" s="75">
        <f t="shared" si="91"/>
        <v>48.51</v>
      </c>
      <c r="G331" s="75">
        <f t="shared" si="89"/>
        <v>38.808</v>
      </c>
      <c r="H331" s="76">
        <v>2200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1132</v>
      </c>
      <c r="P331" s="326" t="s">
        <v>1151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1152</v>
      </c>
      <c r="B332" s="71" t="s">
        <v>1153</v>
      </c>
      <c r="C332" s="72" t="s">
        <v>350</v>
      </c>
      <c r="D332" s="73"/>
      <c r="E332" s="160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1132</v>
      </c>
      <c r="P332" s="326" t="s">
        <v>1154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1155</v>
      </c>
      <c r="B333" s="71" t="s">
        <v>1156</v>
      </c>
      <c r="C333" s="72" t="s">
        <v>350</v>
      </c>
      <c r="D333" s="73"/>
      <c r="E333" s="160">
        <v>155.08</v>
      </c>
      <c r="F333" s="75">
        <f t="shared" si="91"/>
        <v>155.08</v>
      </c>
      <c r="G333" s="75">
        <f t="shared" si="89"/>
        <v>124.064</v>
      </c>
      <c r="H333" s="76">
        <v>70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1132</v>
      </c>
      <c r="P333" s="326" t="s">
        <v>1157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1158</v>
      </c>
      <c r="B334" s="71" t="s">
        <v>1159</v>
      </c>
      <c r="C334" s="72" t="s">
        <v>350</v>
      </c>
      <c r="D334" s="73"/>
      <c r="E334" s="160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1132</v>
      </c>
      <c r="P334" s="326" t="s">
        <v>1160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8"/>
      <c r="M335" s="158"/>
      <c r="N335" s="158"/>
      <c r="O335" s="158"/>
      <c r="P335" s="158"/>
      <c r="Q335" s="131"/>
      <c r="R335" s="132"/>
      <c r="S335" s="125"/>
      <c r="T335" s="134"/>
    </row>
    <row r="336" s="21" customFormat="1" outlineLevel="1" spans="1:20">
      <c r="A336" s="161" t="s">
        <v>1162</v>
      </c>
      <c r="B336" s="79" t="s">
        <v>1163</v>
      </c>
      <c r="C336" s="72" t="s">
        <v>350</v>
      </c>
      <c r="D336" s="73"/>
      <c r="E336" s="162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2240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1164</v>
      </c>
      <c r="P336" s="111" t="s">
        <v>1165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3" t="s">
        <v>1166</v>
      </c>
      <c r="B337" s="79" t="s">
        <v>1167</v>
      </c>
      <c r="C337" s="72" t="s">
        <v>350</v>
      </c>
      <c r="D337" s="73"/>
      <c r="E337" s="162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1164</v>
      </c>
      <c r="P337" s="111" t="s">
        <v>1168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1" t="s">
        <v>1169</v>
      </c>
      <c r="B338" s="79" t="s">
        <v>1170</v>
      </c>
      <c r="C338" s="72" t="s">
        <v>350</v>
      </c>
      <c r="D338" s="73"/>
      <c r="E338" s="162">
        <v>1795.27</v>
      </c>
      <c r="F338" s="75">
        <f t="shared" si="94"/>
        <v>1795.27</v>
      </c>
      <c r="G338" s="75">
        <f t="shared" si="89"/>
        <v>1436.216</v>
      </c>
      <c r="H338" s="76">
        <v>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1164</v>
      </c>
      <c r="P338" s="111" t="s">
        <v>1171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6" t="s">
        <v>1172</v>
      </c>
      <c r="B339" s="79" t="s">
        <v>1173</v>
      </c>
      <c r="C339" s="72" t="s">
        <v>350</v>
      </c>
      <c r="D339" s="73"/>
      <c r="E339" s="162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1164</v>
      </c>
      <c r="P339" s="111" t="s">
        <v>1174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6" t="s">
        <v>1175</v>
      </c>
      <c r="B340" s="79" t="s">
        <v>1176</v>
      </c>
      <c r="C340" s="72" t="s">
        <v>350</v>
      </c>
      <c r="D340" s="73"/>
      <c r="E340" s="162">
        <v>1227.25</v>
      </c>
      <c r="F340" s="75">
        <f t="shared" si="94"/>
        <v>1227.25</v>
      </c>
      <c r="G340" s="75">
        <f t="shared" si="89"/>
        <v>981.8</v>
      </c>
      <c r="H340" s="76">
        <v>480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1164</v>
      </c>
      <c r="P340" s="111" t="s">
        <v>1177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6" t="s">
        <v>1178</v>
      </c>
      <c r="B341" s="79" t="s">
        <v>1179</v>
      </c>
      <c r="C341" s="72" t="s">
        <v>350</v>
      </c>
      <c r="D341" s="73"/>
      <c r="E341" s="162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1164</v>
      </c>
      <c r="P341" s="111" t="s">
        <v>1180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6" t="s">
        <v>1181</v>
      </c>
      <c r="B342" s="79" t="s">
        <v>1182</v>
      </c>
      <c r="C342" s="72" t="s">
        <v>350</v>
      </c>
      <c r="D342" s="73"/>
      <c r="E342" s="162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1164</v>
      </c>
      <c r="P342" s="111" t="s">
        <v>1183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6" t="s">
        <v>1184</v>
      </c>
      <c r="B343" s="79" t="s">
        <v>1185</v>
      </c>
      <c r="C343" s="72" t="s">
        <v>350</v>
      </c>
      <c r="D343" s="73"/>
      <c r="E343" s="162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1164</v>
      </c>
      <c r="P343" s="111" t="s">
        <v>1186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2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9"/>
      <c r="O344" s="149"/>
      <c r="P344" s="111"/>
      <c r="Q344" s="137"/>
      <c r="R344" s="138"/>
      <c r="S344" s="125"/>
      <c r="T344" s="126"/>
      <c r="U344" s="22"/>
    </row>
    <row r="345" s="19" customFormat="1" outlineLevel="1" spans="1:21">
      <c r="A345" s="161" t="s">
        <v>1187</v>
      </c>
      <c r="B345" s="79" t="s">
        <v>1188</v>
      </c>
      <c r="C345" s="72" t="s">
        <v>350</v>
      </c>
      <c r="D345" s="73"/>
      <c r="E345" s="162">
        <v>162.46</v>
      </c>
      <c r="F345" s="75">
        <f>E345-E345*$G$2%</f>
        <v>162.46</v>
      </c>
      <c r="G345" s="75">
        <f t="shared" si="89"/>
        <v>129.968</v>
      </c>
      <c r="H345" s="78"/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1164</v>
      </c>
      <c r="P345" s="111" t="s">
        <v>1189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1" t="s">
        <v>1190</v>
      </c>
      <c r="B346" s="79" t="s">
        <v>1191</v>
      </c>
      <c r="C346" s="72" t="s">
        <v>350</v>
      </c>
      <c r="D346" s="73"/>
      <c r="E346" s="162">
        <v>230.81</v>
      </c>
      <c r="F346" s="75">
        <f>E346-E346*$G$2%</f>
        <v>230.81</v>
      </c>
      <c r="G346" s="75">
        <f t="shared" si="89"/>
        <v>184.648</v>
      </c>
      <c r="H346" s="78"/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1164</v>
      </c>
      <c r="P346" s="111" t="s">
        <v>1192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6" t="s">
        <v>1193</v>
      </c>
      <c r="B347" s="79" t="s">
        <v>1194</v>
      </c>
      <c r="C347" s="72" t="s">
        <v>350</v>
      </c>
      <c r="D347" s="73"/>
      <c r="E347" s="162">
        <v>469</v>
      </c>
      <c r="F347" s="75">
        <f>E347-E347*$G$2%</f>
        <v>469</v>
      </c>
      <c r="G347" s="75">
        <f t="shared" si="89"/>
        <v>375.2</v>
      </c>
      <c r="H347" s="76">
        <v>1290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1164</v>
      </c>
      <c r="P347" s="111" t="s">
        <v>1195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1196</v>
      </c>
      <c r="B348" s="66"/>
      <c r="C348" s="72"/>
      <c r="D348" s="73"/>
      <c r="E348" s="162"/>
      <c r="F348" s="75"/>
      <c r="G348" s="75"/>
      <c r="H348" s="78"/>
      <c r="I348" s="167"/>
      <c r="J348" s="167"/>
      <c r="K348" s="75" t="str">
        <f t="shared" si="90"/>
        <v/>
      </c>
      <c r="L348" s="72"/>
      <c r="M348" s="72"/>
      <c r="N348" s="149"/>
      <c r="O348" s="149"/>
      <c r="P348" s="72"/>
      <c r="Q348" s="137"/>
      <c r="R348" s="138"/>
      <c r="S348" s="125"/>
      <c r="T348" s="126"/>
      <c r="U348" s="22"/>
    </row>
    <row r="349" s="19" customFormat="1" outlineLevel="1" spans="1:21">
      <c r="A349" s="156" t="s">
        <v>1197</v>
      </c>
      <c r="B349" s="79" t="s">
        <v>1198</v>
      </c>
      <c r="C349" s="72" t="s">
        <v>350</v>
      </c>
      <c r="D349" s="73"/>
      <c r="E349" s="162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1164</v>
      </c>
      <c r="P349" s="111" t="s">
        <v>1199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6" t="s">
        <v>1200</v>
      </c>
      <c r="B350" s="79" t="s">
        <v>1201</v>
      </c>
      <c r="C350" s="72" t="s">
        <v>350</v>
      </c>
      <c r="D350" s="73"/>
      <c r="E350" s="162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1164</v>
      </c>
      <c r="P350" s="111" t="s">
        <v>1202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6" t="s">
        <v>1203</v>
      </c>
      <c r="B351" s="79" t="s">
        <v>1204</v>
      </c>
      <c r="C351" s="72" t="s">
        <v>350</v>
      </c>
      <c r="D351" s="73"/>
      <c r="E351" s="162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1164</v>
      </c>
      <c r="P351" s="111" t="s">
        <v>1205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6" t="s">
        <v>1206</v>
      </c>
      <c r="B352" s="79" t="s">
        <v>1207</v>
      </c>
      <c r="C352" s="72" t="s">
        <v>350</v>
      </c>
      <c r="D352" s="73"/>
      <c r="E352" s="162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1164</v>
      </c>
      <c r="P352" s="111" t="s">
        <v>1208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6" t="s">
        <v>1209</v>
      </c>
      <c r="B353" s="79" t="s">
        <v>1210</v>
      </c>
      <c r="C353" s="72" t="s">
        <v>350</v>
      </c>
      <c r="D353" s="73"/>
      <c r="E353" s="162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7"/>
      <c r="J353" s="167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1164</v>
      </c>
      <c r="P353" s="111" t="s">
        <v>1211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6" t="s">
        <v>1212</v>
      </c>
      <c r="B354" s="79" t="s">
        <v>1213</v>
      </c>
      <c r="C354" s="72" t="s">
        <v>350</v>
      </c>
      <c r="D354" s="73"/>
      <c r="E354" s="162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7"/>
      <c r="J354" s="167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1164</v>
      </c>
      <c r="P354" s="111" t="s">
        <v>1214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6" t="s">
        <v>1215</v>
      </c>
      <c r="B355" s="79" t="s">
        <v>1216</v>
      </c>
      <c r="C355" s="72" t="s">
        <v>350</v>
      </c>
      <c r="D355" s="73"/>
      <c r="E355" s="162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1164</v>
      </c>
      <c r="P355" s="111" t="s">
        <v>1217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6" t="s">
        <v>1218</v>
      </c>
      <c r="B356" s="79" t="s">
        <v>1219</v>
      </c>
      <c r="C356" s="72" t="s">
        <v>350</v>
      </c>
      <c r="D356" s="73"/>
      <c r="E356" s="162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1164</v>
      </c>
      <c r="P356" s="111" t="s">
        <v>1220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1221</v>
      </c>
      <c r="B357" s="66"/>
      <c r="C357" s="72"/>
      <c r="D357" s="73"/>
      <c r="E357" s="162"/>
      <c r="F357" s="75"/>
      <c r="G357" s="75"/>
      <c r="H357" s="78"/>
      <c r="I357" s="167"/>
      <c r="J357" s="167"/>
      <c r="K357" s="75" t="str">
        <f t="shared" si="90"/>
        <v/>
      </c>
      <c r="L357" s="72"/>
      <c r="M357" s="72"/>
      <c r="N357" s="149"/>
      <c r="O357" s="149"/>
      <c r="P357" s="111"/>
      <c r="Q357" s="137"/>
      <c r="R357" s="124"/>
      <c r="S357" s="125"/>
      <c r="T357" s="126"/>
      <c r="U357" s="22"/>
    </row>
    <row r="358" s="19" customFormat="1" outlineLevel="1" spans="1:21">
      <c r="A358" s="156" t="s">
        <v>1222</v>
      </c>
      <c r="B358" s="79" t="s">
        <v>1223</v>
      </c>
      <c r="C358" s="72" t="s">
        <v>350</v>
      </c>
      <c r="D358" s="73"/>
      <c r="E358" s="162">
        <v>191.05</v>
      </c>
      <c r="F358" s="75">
        <f>E358-E358*$G$2%</f>
        <v>191.05</v>
      </c>
      <c r="G358" s="75">
        <f t="shared" si="89"/>
        <v>152.84</v>
      </c>
      <c r="H358" s="76">
        <v>1710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1164</v>
      </c>
      <c r="P358" s="326" t="s">
        <v>1224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6" t="s">
        <v>1225</v>
      </c>
      <c r="B359" s="79" t="s">
        <v>1226</v>
      </c>
      <c r="C359" s="72" t="s">
        <v>350</v>
      </c>
      <c r="D359" s="73"/>
      <c r="E359" s="162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1164</v>
      </c>
      <c r="P359" s="326" t="s">
        <v>1227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6" t="s">
        <v>1228</v>
      </c>
      <c r="B360" s="79" t="s">
        <v>1229</v>
      </c>
      <c r="C360" s="72" t="s">
        <v>350</v>
      </c>
      <c r="D360" s="73"/>
      <c r="E360" s="162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1164</v>
      </c>
      <c r="P360" s="326" t="s">
        <v>1230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1231</v>
      </c>
      <c r="B361" s="66"/>
      <c r="C361" s="72"/>
      <c r="D361" s="73"/>
      <c r="E361" s="162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9"/>
      <c r="O361" s="149"/>
      <c r="P361" s="111"/>
      <c r="Q361" s="137"/>
      <c r="R361" s="124"/>
      <c r="S361" s="125"/>
      <c r="T361" s="126"/>
      <c r="U361" s="22"/>
    </row>
    <row r="362" s="19" customFormat="1" outlineLevel="1" spans="1:21">
      <c r="A362" s="156" t="s">
        <v>1232</v>
      </c>
      <c r="B362" s="79" t="s">
        <v>1233</v>
      </c>
      <c r="C362" s="72" t="s">
        <v>350</v>
      </c>
      <c r="D362" s="73"/>
      <c r="E362" s="162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1164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6" t="s">
        <v>1234</v>
      </c>
      <c r="B363" s="79" t="s">
        <v>1235</v>
      </c>
      <c r="C363" s="72" t="s">
        <v>350</v>
      </c>
      <c r="D363" s="73"/>
      <c r="E363" s="162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1164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6" t="s">
        <v>1236</v>
      </c>
      <c r="B364" s="79" t="s">
        <v>1237</v>
      </c>
      <c r="C364" s="72" t="s">
        <v>350</v>
      </c>
      <c r="D364" s="73"/>
      <c r="E364" s="162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1164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6" t="s">
        <v>1238</v>
      </c>
      <c r="B365" s="79" t="s">
        <v>1239</v>
      </c>
      <c r="C365" s="72" t="s">
        <v>350</v>
      </c>
      <c r="D365" s="73"/>
      <c r="E365" s="162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1164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2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4" t="s">
        <v>1240</v>
      </c>
      <c r="B367" s="79" t="s">
        <v>1241</v>
      </c>
      <c r="C367" s="72" t="s">
        <v>350</v>
      </c>
      <c r="D367" s="73"/>
      <c r="E367" s="162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1242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4" t="s">
        <v>1243</v>
      </c>
      <c r="B368" s="79" t="s">
        <v>1244</v>
      </c>
      <c r="C368" s="72" t="s">
        <v>350</v>
      </c>
      <c r="D368" s="73"/>
      <c r="E368" s="162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1242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4" t="s">
        <v>1245</v>
      </c>
      <c r="B369" s="79" t="s">
        <v>1246</v>
      </c>
      <c r="C369" s="72" t="s">
        <v>350</v>
      </c>
      <c r="D369" s="73"/>
      <c r="E369" s="162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1242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1247</v>
      </c>
      <c r="B371" s="71" t="s">
        <v>1248</v>
      </c>
      <c r="C371" s="72" t="s">
        <v>350</v>
      </c>
      <c r="D371" s="73"/>
      <c r="E371" s="165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4440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1249</v>
      </c>
      <c r="P371" s="111" t="s">
        <v>1250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1251</v>
      </c>
      <c r="B372" s="71" t="s">
        <v>1252</v>
      </c>
      <c r="C372" s="72" t="s">
        <v>350</v>
      </c>
      <c r="D372" s="73"/>
      <c r="E372" s="165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1249</v>
      </c>
      <c r="P372" s="111" t="s">
        <v>1253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1254</v>
      </c>
      <c r="B373" s="71" t="s">
        <v>1255</v>
      </c>
      <c r="C373" s="72" t="s">
        <v>350</v>
      </c>
      <c r="D373" s="73"/>
      <c r="E373" s="165">
        <v>68.94</v>
      </c>
      <c r="F373" s="75">
        <f t="shared" si="100"/>
        <v>68.94</v>
      </c>
      <c r="G373" s="75">
        <f t="shared" si="89"/>
        <v>55.152</v>
      </c>
      <c r="H373" s="76">
        <v>5740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1249</v>
      </c>
      <c r="P373" s="111" t="s">
        <v>1256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1257</v>
      </c>
      <c r="B374" s="71" t="s">
        <v>1258</v>
      </c>
      <c r="C374" s="72" t="s">
        <v>350</v>
      </c>
      <c r="D374" s="73"/>
      <c r="E374" s="165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1249</v>
      </c>
      <c r="P374" s="111" t="s">
        <v>1259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1260</v>
      </c>
      <c r="B375" s="71" t="s">
        <v>1261</v>
      </c>
      <c r="C375" s="72" t="s">
        <v>350</v>
      </c>
      <c r="D375" s="73"/>
      <c r="E375" s="165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1249</v>
      </c>
      <c r="P375" s="111" t="s">
        <v>1262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1263</v>
      </c>
      <c r="B376" s="71" t="s">
        <v>1264</v>
      </c>
      <c r="C376" s="72" t="s">
        <v>350</v>
      </c>
      <c r="D376" s="73"/>
      <c r="E376" s="165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1249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1265</v>
      </c>
      <c r="B377" s="71" t="s">
        <v>1266</v>
      </c>
      <c r="C377" s="72" t="s">
        <v>350</v>
      </c>
      <c r="D377" s="73"/>
      <c r="E377" s="165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1249</v>
      </c>
      <c r="P377" s="111" t="s">
        <v>1267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1268</v>
      </c>
      <c r="B379" s="71" t="s">
        <v>1269</v>
      </c>
      <c r="C379" s="72" t="s">
        <v>350</v>
      </c>
      <c r="D379" s="73"/>
      <c r="E379" s="166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9439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1249</v>
      </c>
      <c r="P379" s="111" t="s">
        <v>1270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1271</v>
      </c>
      <c r="B380" s="71" t="s">
        <v>1272</v>
      </c>
      <c r="C380" s="72" t="s">
        <v>350</v>
      </c>
      <c r="D380" s="73"/>
      <c r="E380" s="166">
        <v>65.73</v>
      </c>
      <c r="F380" s="75">
        <f t="shared" si="104"/>
        <v>65.73</v>
      </c>
      <c r="G380" s="75">
        <f t="shared" si="103"/>
        <v>52.584</v>
      </c>
      <c r="H380" s="76">
        <v>9680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1249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1273</v>
      </c>
      <c r="B381" s="71" t="s">
        <v>1274</v>
      </c>
      <c r="C381" s="72" t="s">
        <v>350</v>
      </c>
      <c r="D381" s="73"/>
      <c r="E381" s="166">
        <v>81.07</v>
      </c>
      <c r="F381" s="75">
        <f t="shared" si="104"/>
        <v>81.07</v>
      </c>
      <c r="G381" s="75">
        <f t="shared" si="103"/>
        <v>64.856</v>
      </c>
      <c r="H381" s="76">
        <v>6780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1249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1275</v>
      </c>
      <c r="B382" s="71" t="s">
        <v>1276</v>
      </c>
      <c r="C382" s="72" t="s">
        <v>350</v>
      </c>
      <c r="D382" s="73"/>
      <c r="E382" s="166">
        <v>92.17</v>
      </c>
      <c r="F382" s="75">
        <f t="shared" si="104"/>
        <v>92.17</v>
      </c>
      <c r="G382" s="75">
        <f t="shared" si="103"/>
        <v>73.736</v>
      </c>
      <c r="H382" s="76">
        <v>7931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1249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1277</v>
      </c>
      <c r="B383" s="71" t="s">
        <v>1278</v>
      </c>
      <c r="C383" s="72" t="s">
        <v>350</v>
      </c>
      <c r="D383" s="73"/>
      <c r="E383" s="166">
        <v>98.93</v>
      </c>
      <c r="F383" s="75">
        <f t="shared" si="104"/>
        <v>98.93</v>
      </c>
      <c r="G383" s="75">
        <f t="shared" si="103"/>
        <v>79.144</v>
      </c>
      <c r="H383" s="76">
        <v>2019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1249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1279</v>
      </c>
      <c r="B384" s="71" t="s">
        <v>1280</v>
      </c>
      <c r="C384" s="72" t="s">
        <v>350</v>
      </c>
      <c r="D384" s="73"/>
      <c r="E384" s="166">
        <v>178.2</v>
      </c>
      <c r="F384" s="75">
        <f t="shared" si="104"/>
        <v>178.2</v>
      </c>
      <c r="G384" s="75">
        <f t="shared" si="103"/>
        <v>142.56</v>
      </c>
      <c r="H384" s="76">
        <v>1640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1249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1281</v>
      </c>
      <c r="B385" s="71" t="s">
        <v>1282</v>
      </c>
      <c r="C385" s="72" t="s">
        <v>350</v>
      </c>
      <c r="D385" s="73"/>
      <c r="E385" s="166">
        <v>222.13</v>
      </c>
      <c r="F385" s="75">
        <f t="shared" si="104"/>
        <v>222.13</v>
      </c>
      <c r="G385" s="75">
        <f t="shared" si="103"/>
        <v>177.704</v>
      </c>
      <c r="H385" s="76">
        <v>1116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1249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1283</v>
      </c>
      <c r="B387" s="71" t="s">
        <v>1284</v>
      </c>
      <c r="C387" s="72" t="s">
        <v>350</v>
      </c>
      <c r="D387" s="73"/>
      <c r="E387" s="168">
        <v>279.78</v>
      </c>
      <c r="F387" s="75">
        <f>E387-E387*$G$2%</f>
        <v>279.78</v>
      </c>
      <c r="G387" s="75">
        <f t="shared" si="103"/>
        <v>223.824</v>
      </c>
      <c r="H387" s="76">
        <v>490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1058</v>
      </c>
      <c r="P387" s="111" t="s">
        <v>1285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1286</v>
      </c>
      <c r="B388" s="71" t="s">
        <v>1287</v>
      </c>
      <c r="C388" s="72" t="s">
        <v>350</v>
      </c>
      <c r="D388" s="73"/>
      <c r="E388" s="168">
        <v>539.78</v>
      </c>
      <c r="F388" s="75">
        <f>E388-E388*$G$2%</f>
        <v>539.78</v>
      </c>
      <c r="G388" s="75">
        <f t="shared" si="103"/>
        <v>431.824</v>
      </c>
      <c r="H388" s="76">
        <v>256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1058</v>
      </c>
      <c r="P388" s="111" t="s">
        <v>1288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1289</v>
      </c>
      <c r="B389" s="71" t="s">
        <v>1290</v>
      </c>
      <c r="C389" s="72" t="s">
        <v>350</v>
      </c>
      <c r="D389" s="73"/>
      <c r="E389" s="168">
        <v>626.11</v>
      </c>
      <c r="F389" s="75">
        <f>E389-E389*$G$2%</f>
        <v>626.11</v>
      </c>
      <c r="G389" s="75">
        <f t="shared" si="103"/>
        <v>500.888</v>
      </c>
      <c r="H389" s="76">
        <v>334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1058</v>
      </c>
      <c r="P389" s="111" t="s">
        <v>1291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1292</v>
      </c>
      <c r="B390" s="71" t="s">
        <v>1293</v>
      </c>
      <c r="C390" s="72" t="s">
        <v>350</v>
      </c>
      <c r="D390" s="73"/>
      <c r="E390" s="168">
        <v>606.79</v>
      </c>
      <c r="F390" s="75">
        <f>E390-E390*$G$2%</f>
        <v>606.79</v>
      </c>
      <c r="G390" s="75">
        <f t="shared" si="103"/>
        <v>485.432</v>
      </c>
      <c r="H390" s="76">
        <v>265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1058</v>
      </c>
      <c r="P390" s="111" t="s">
        <v>1294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1295</v>
      </c>
      <c r="B391" s="71" t="s">
        <v>1296</v>
      </c>
      <c r="C391" s="72" t="s">
        <v>350</v>
      </c>
      <c r="D391" s="73"/>
      <c r="E391" s="168">
        <v>639.75</v>
      </c>
      <c r="F391" s="75">
        <f>E391-E391*$G$2%</f>
        <v>639.75</v>
      </c>
      <c r="G391" s="75">
        <f t="shared" si="103"/>
        <v>511.8</v>
      </c>
      <c r="H391" s="169"/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1058</v>
      </c>
      <c r="P391" s="111" t="s">
        <v>1297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8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9"/>
      <c r="O392" s="149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1298</v>
      </c>
      <c r="B393" s="71" t="s">
        <v>1299</v>
      </c>
      <c r="C393" s="72" t="s">
        <v>350</v>
      </c>
      <c r="D393" s="73"/>
      <c r="E393" s="168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4"/>
      <c r="J393" s="174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1058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1300</v>
      </c>
      <c r="B394" s="71" t="s">
        <v>1301</v>
      </c>
      <c r="C394" s="72" t="s">
        <v>350</v>
      </c>
      <c r="D394" s="73"/>
      <c r="E394" s="168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1058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1302</v>
      </c>
      <c r="B395" s="71" t="s">
        <v>1303</v>
      </c>
      <c r="C395" s="72" t="s">
        <v>350</v>
      </c>
      <c r="D395" s="73"/>
      <c r="E395" s="168">
        <v>652.2</v>
      </c>
      <c r="F395" s="75">
        <f t="shared" si="108"/>
        <v>652.2</v>
      </c>
      <c r="G395" s="75">
        <f t="shared" si="103"/>
        <v>521.76</v>
      </c>
      <c r="H395" s="76">
        <v>526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1058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1304</v>
      </c>
      <c r="B396" s="71" t="s">
        <v>1305</v>
      </c>
      <c r="C396" s="72" t="s">
        <v>350</v>
      </c>
      <c r="D396" s="73"/>
      <c r="E396" s="168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1058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1306</v>
      </c>
      <c r="B397" s="71" t="s">
        <v>1307</v>
      </c>
      <c r="C397" s="72" t="s">
        <v>350</v>
      </c>
      <c r="D397" s="73"/>
      <c r="E397" s="168">
        <v>694.68</v>
      </c>
      <c r="F397" s="75">
        <f t="shared" si="108"/>
        <v>694.68</v>
      </c>
      <c r="G397" s="75">
        <f t="shared" si="103"/>
        <v>555.744</v>
      </c>
      <c r="H397" s="76">
        <v>78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1058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1308</v>
      </c>
      <c r="B398" s="71" t="s">
        <v>1309</v>
      </c>
      <c r="C398" s="72" t="s">
        <v>350</v>
      </c>
      <c r="D398" s="73"/>
      <c r="E398" s="168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1058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1310</v>
      </c>
      <c r="B399" s="71" t="s">
        <v>1311</v>
      </c>
      <c r="C399" s="72" t="s">
        <v>350</v>
      </c>
      <c r="D399" s="73"/>
      <c r="E399" s="168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1058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1312</v>
      </c>
      <c r="B400" s="71" t="s">
        <v>1313</v>
      </c>
      <c r="C400" s="72" t="s">
        <v>350</v>
      </c>
      <c r="D400" s="73"/>
      <c r="E400" s="168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1058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8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9"/>
      <c r="O401" s="149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1314</v>
      </c>
      <c r="B402" s="170" t="s">
        <v>1315</v>
      </c>
      <c r="C402" s="72" t="s">
        <v>350</v>
      </c>
      <c r="D402" s="73"/>
      <c r="E402" s="168">
        <v>431.19</v>
      </c>
      <c r="F402" s="75">
        <f>E402-E402*$G$2%</f>
        <v>431.19</v>
      </c>
      <c r="G402" s="75">
        <f t="shared" si="103"/>
        <v>344.952</v>
      </c>
      <c r="H402" s="76">
        <v>1062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1058</v>
      </c>
      <c r="P402" s="111" t="s">
        <v>1316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1317</v>
      </c>
      <c r="B403" s="170" t="s">
        <v>1318</v>
      </c>
      <c r="C403" s="72" t="s">
        <v>350</v>
      </c>
      <c r="D403" s="73"/>
      <c r="E403" s="168">
        <v>692.73</v>
      </c>
      <c r="F403" s="75">
        <f>E403-E403*$G$2%</f>
        <v>692.73</v>
      </c>
      <c r="G403" s="75">
        <f t="shared" si="103"/>
        <v>554.184</v>
      </c>
      <c r="H403" s="76">
        <v>3372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1058</v>
      </c>
      <c r="P403" s="111" t="s">
        <v>1319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1320</v>
      </c>
      <c r="B404" s="170" t="s">
        <v>1321</v>
      </c>
      <c r="C404" s="72" t="s">
        <v>350</v>
      </c>
      <c r="D404" s="73"/>
      <c r="E404" s="168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1058</v>
      </c>
      <c r="P404" s="111" t="s">
        <v>1322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8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9"/>
      <c r="O405" s="149"/>
      <c r="P405" s="72"/>
      <c r="Q405" s="137"/>
      <c r="R405" s="138"/>
      <c r="S405" s="125"/>
      <c r="T405" s="126"/>
    </row>
    <row r="406" s="22" customFormat="1" outlineLevel="1" spans="1:20">
      <c r="A406" s="70" t="s">
        <v>1323</v>
      </c>
      <c r="B406" s="170" t="s">
        <v>1324</v>
      </c>
      <c r="C406" s="72" t="s">
        <v>771</v>
      </c>
      <c r="D406" s="73"/>
      <c r="E406" s="168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1249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70" t="s">
        <v>1327</v>
      </c>
      <c r="C407" s="72" t="s">
        <v>771</v>
      </c>
      <c r="D407" s="73"/>
      <c r="E407" s="168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1249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70" t="s">
        <v>1330</v>
      </c>
      <c r="C408" s="72" t="s">
        <v>771</v>
      </c>
      <c r="D408" s="73"/>
      <c r="E408" s="168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1249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70" t="s">
        <v>1333</v>
      </c>
      <c r="C409" s="72" t="s">
        <v>771</v>
      </c>
      <c r="D409" s="73"/>
      <c r="E409" s="168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1249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70" t="s">
        <v>1336</v>
      </c>
      <c r="C410" s="72" t="s">
        <v>771</v>
      </c>
      <c r="D410" s="73"/>
      <c r="E410" s="168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1249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70" t="s">
        <v>1339</v>
      </c>
      <c r="C411" s="72" t="s">
        <v>771</v>
      </c>
      <c r="D411" s="73"/>
      <c r="E411" s="168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1249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70" t="s">
        <v>1342</v>
      </c>
      <c r="C412" s="72" t="s">
        <v>771</v>
      </c>
      <c r="D412" s="73"/>
      <c r="E412" s="168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1249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70" t="s">
        <v>1345</v>
      </c>
      <c r="C413" s="72" t="s">
        <v>771</v>
      </c>
      <c r="D413" s="73"/>
      <c r="E413" s="168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1249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70" t="s">
        <v>1348</v>
      </c>
      <c r="C414" s="72" t="s">
        <v>771</v>
      </c>
      <c r="D414" s="73"/>
      <c r="E414" s="168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1249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71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2" t="s">
        <v>1351</v>
      </c>
      <c r="C416" s="72" t="s">
        <v>350</v>
      </c>
      <c r="D416" s="73"/>
      <c r="E416" s="168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6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2" t="s">
        <v>1355</v>
      </c>
      <c r="C417" s="72" t="s">
        <v>350</v>
      </c>
      <c r="D417" s="73"/>
      <c r="E417" s="168">
        <v>22.01</v>
      </c>
      <c r="F417" s="75">
        <f t="shared" si="114"/>
        <v>22.01</v>
      </c>
      <c r="G417" s="75">
        <f t="shared" si="103"/>
        <v>17.608</v>
      </c>
      <c r="H417" s="76">
        <v>678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2" t="s">
        <v>1358</v>
      </c>
      <c r="C418" s="72" t="s">
        <v>350</v>
      </c>
      <c r="D418" s="73"/>
      <c r="E418" s="168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2" t="s">
        <v>1360</v>
      </c>
      <c r="C419" s="72" t="s">
        <v>350</v>
      </c>
      <c r="D419" s="73"/>
      <c r="E419" s="168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2" t="s">
        <v>1363</v>
      </c>
      <c r="C420" s="72" t="s">
        <v>350</v>
      </c>
      <c r="D420" s="73"/>
      <c r="E420" s="168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2" t="s">
        <v>1365</v>
      </c>
      <c r="C421" s="72" t="s">
        <v>350</v>
      </c>
      <c r="D421" s="73"/>
      <c r="E421" s="168">
        <v>31.58</v>
      </c>
      <c r="F421" s="75">
        <f t="shared" si="114"/>
        <v>31.58</v>
      </c>
      <c r="G421" s="75">
        <f t="shared" si="103"/>
        <v>25.264</v>
      </c>
      <c r="H421" s="78"/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2" t="s">
        <v>1368</v>
      </c>
      <c r="C422" s="72" t="s">
        <v>350</v>
      </c>
      <c r="D422" s="73"/>
      <c r="E422" s="168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2" t="s">
        <v>1370</v>
      </c>
      <c r="C423" s="72" t="s">
        <v>350</v>
      </c>
      <c r="D423" s="73"/>
      <c r="E423" s="168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2" t="s">
        <v>1373</v>
      </c>
      <c r="C424" s="72" t="s">
        <v>350</v>
      </c>
      <c r="D424" s="73"/>
      <c r="E424" s="168">
        <v>93.01</v>
      </c>
      <c r="F424" s="75">
        <f t="shared" si="114"/>
        <v>93.01</v>
      </c>
      <c r="G424" s="75">
        <f t="shared" si="103"/>
        <v>74.408</v>
      </c>
      <c r="H424" s="76">
        <v>1660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2" t="s">
        <v>1376</v>
      </c>
      <c r="C425" s="72" t="s">
        <v>350</v>
      </c>
      <c r="D425" s="73"/>
      <c r="E425" s="168">
        <v>176.62</v>
      </c>
      <c r="F425" s="75">
        <f t="shared" si="114"/>
        <v>176.62</v>
      </c>
      <c r="G425" s="75">
        <f t="shared" si="103"/>
        <v>141.296</v>
      </c>
      <c r="H425" s="76">
        <v>3460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6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2" t="s">
        <v>1379</v>
      </c>
      <c r="C426" s="72" t="s">
        <v>350</v>
      </c>
      <c r="D426" s="73"/>
      <c r="E426" s="168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2" t="s">
        <v>1382</v>
      </c>
      <c r="C427" s="72" t="s">
        <v>350</v>
      </c>
      <c r="D427" s="73"/>
      <c r="E427" s="168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2" t="s">
        <v>1385</v>
      </c>
      <c r="C428" s="72" t="s">
        <v>350</v>
      </c>
      <c r="D428" s="73"/>
      <c r="E428" s="168">
        <v>321.99</v>
      </c>
      <c r="F428" s="75">
        <f t="shared" si="114"/>
        <v>321.99</v>
      </c>
      <c r="G428" s="75">
        <f t="shared" si="103"/>
        <v>257.592</v>
      </c>
      <c r="H428" s="76">
        <v>180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8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9"/>
      <c r="O429" s="149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2" t="s">
        <v>1388</v>
      </c>
      <c r="C430" s="72" t="s">
        <v>350</v>
      </c>
      <c r="D430" s="73"/>
      <c r="E430" s="168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2" t="s">
        <v>1390</v>
      </c>
      <c r="C431" s="72" t="s">
        <v>350</v>
      </c>
      <c r="D431" s="73"/>
      <c r="E431" s="168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2" t="s">
        <v>1392</v>
      </c>
      <c r="C432" s="72" t="s">
        <v>350</v>
      </c>
      <c r="D432" s="73"/>
      <c r="E432" s="168">
        <v>401.19</v>
      </c>
      <c r="F432" s="75">
        <f>E432-E432*$G$2%</f>
        <v>401.19</v>
      </c>
      <c r="G432" s="75">
        <f t="shared" si="103"/>
        <v>320.952</v>
      </c>
      <c r="H432" s="76">
        <v>140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2" t="s">
        <v>1394</v>
      </c>
      <c r="C433" s="72" t="s">
        <v>350</v>
      </c>
      <c r="D433" s="73"/>
      <c r="E433" s="168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8"/>
      <c r="M434" s="158"/>
      <c r="N434" s="158"/>
      <c r="O434" s="158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3">
        <v>19.85</v>
      </c>
      <c r="F435" s="75">
        <f>E435-E435*$G$2%</f>
        <v>19.85</v>
      </c>
      <c r="G435" s="75">
        <f t="shared" si="103"/>
        <v>15.88</v>
      </c>
      <c r="H435" s="76">
        <v>28700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6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3">
        <v>15.08</v>
      </c>
      <c r="F436" s="75">
        <f>E436-E436*$G$2%</f>
        <v>15.08</v>
      </c>
      <c r="G436" s="75">
        <f t="shared" si="103"/>
        <v>12.064</v>
      </c>
      <c r="H436" s="76">
        <v>25200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6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3">
        <v>10.7</v>
      </c>
      <c r="F437" s="75">
        <f>E437-E437*$G$2%</f>
        <v>10.7</v>
      </c>
      <c r="G437" s="75">
        <f t="shared" si="103"/>
        <v>8.56</v>
      </c>
      <c r="H437" s="76">
        <v>17000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6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3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3">
        <v>16.15</v>
      </c>
      <c r="F439" s="75">
        <f>E439-E439*$G$2%</f>
        <v>16.15</v>
      </c>
      <c r="G439" s="75">
        <f t="shared" si="103"/>
        <v>12.92</v>
      </c>
      <c r="H439" s="76">
        <v>9200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3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3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3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3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3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3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3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3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3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3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9"/>
      <c r="O449" s="149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3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13100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6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3">
        <v>28.46</v>
      </c>
      <c r="F451" s="75">
        <f t="shared" si="122"/>
        <v>28.46</v>
      </c>
      <c r="G451" s="75">
        <f>E451-(20*E451/100)</f>
        <v>22.768</v>
      </c>
      <c r="H451" s="76">
        <v>12300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6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3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4900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6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3">
        <v>51.06</v>
      </c>
      <c r="F453" s="75">
        <f t="shared" si="122"/>
        <v>51.06</v>
      </c>
      <c r="G453" s="75">
        <f t="shared" si="125"/>
        <v>40.848</v>
      </c>
      <c r="H453" s="76">
        <v>1350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6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3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6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3">
        <v>120.09</v>
      </c>
      <c r="F455" s="75">
        <f t="shared" si="122"/>
        <v>120.09</v>
      </c>
      <c r="G455" s="75">
        <f t="shared" si="125"/>
        <v>96.072</v>
      </c>
      <c r="H455" s="78"/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6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3">
        <v>408.08</v>
      </c>
      <c r="F456" s="75">
        <f t="shared" si="122"/>
        <v>408.08</v>
      </c>
      <c r="G456" s="75">
        <f t="shared" si="125"/>
        <v>326.464</v>
      </c>
      <c r="H456" s="76">
        <v>19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6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5" t="s">
        <v>1448</v>
      </c>
      <c r="B457" s="176" t="s">
        <v>1449</v>
      </c>
      <c r="C457" s="72" t="s">
        <v>350</v>
      </c>
      <c r="D457" s="73"/>
      <c r="E457" s="173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6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5" t="s">
        <v>1451</v>
      </c>
      <c r="B458" s="176" t="s">
        <v>1452</v>
      </c>
      <c r="C458" s="72" t="s">
        <v>350</v>
      </c>
      <c r="D458" s="73"/>
      <c r="E458" s="173">
        <v>29.04</v>
      </c>
      <c r="F458" s="75">
        <f t="shared" si="122"/>
        <v>29.04</v>
      </c>
      <c r="G458" s="75">
        <f t="shared" si="125"/>
        <v>23.232</v>
      </c>
      <c r="H458" s="76">
        <v>8900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6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5" t="s">
        <v>1454</v>
      </c>
      <c r="B459" s="176" t="s">
        <v>1455</v>
      </c>
      <c r="C459" s="72" t="s">
        <v>350</v>
      </c>
      <c r="D459" s="73"/>
      <c r="E459" s="173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6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5" t="s">
        <v>1457</v>
      </c>
      <c r="B460" s="176" t="s">
        <v>1458</v>
      </c>
      <c r="C460" s="72" t="s">
        <v>350</v>
      </c>
      <c r="D460" s="73"/>
      <c r="E460" s="173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6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5" t="s">
        <v>1460</v>
      </c>
      <c r="B461" s="176" t="s">
        <v>1461</v>
      </c>
      <c r="C461" s="72" t="s">
        <v>350</v>
      </c>
      <c r="D461" s="73"/>
      <c r="E461" s="173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5" t="s">
        <v>1462</v>
      </c>
      <c r="B462" s="176" t="s">
        <v>1463</v>
      </c>
      <c r="C462" s="72" t="s">
        <v>350</v>
      </c>
      <c r="D462" s="73"/>
      <c r="E462" s="173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6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5" t="s">
        <v>1465</v>
      </c>
      <c r="B463" s="176" t="s">
        <v>1466</v>
      </c>
      <c r="C463" s="72" t="s">
        <v>350</v>
      </c>
      <c r="D463" s="73"/>
      <c r="E463" s="173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5" t="s">
        <v>1467</v>
      </c>
      <c r="B464" s="176" t="s">
        <v>1468</v>
      </c>
      <c r="C464" s="72" t="s">
        <v>350</v>
      </c>
      <c r="D464" s="73"/>
      <c r="E464" s="173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6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5" t="s">
        <v>1470</v>
      </c>
      <c r="B465" s="176" t="s">
        <v>1471</v>
      </c>
      <c r="C465" s="72" t="s">
        <v>350</v>
      </c>
      <c r="D465" s="73"/>
      <c r="E465" s="173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6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5" t="s">
        <v>1473</v>
      </c>
      <c r="B466" s="176" t="s">
        <v>1474</v>
      </c>
      <c r="C466" s="72" t="s">
        <v>350</v>
      </c>
      <c r="D466" s="73"/>
      <c r="E466" s="173">
        <v>52.16</v>
      </c>
      <c r="F466" s="75">
        <f t="shared" si="122"/>
        <v>52.16</v>
      </c>
      <c r="G466" s="75">
        <f t="shared" si="125"/>
        <v>41.728</v>
      </c>
      <c r="H466" s="76">
        <v>4800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6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5" t="s">
        <v>1476</v>
      </c>
      <c r="B467" s="176" t="s">
        <v>1477</v>
      </c>
      <c r="C467" s="72" t="s">
        <v>350</v>
      </c>
      <c r="D467" s="73"/>
      <c r="E467" s="173">
        <v>98.71</v>
      </c>
      <c r="F467" s="75">
        <f t="shared" si="122"/>
        <v>98.71</v>
      </c>
      <c r="G467" s="75">
        <f t="shared" si="125"/>
        <v>78.968</v>
      </c>
      <c r="H467" s="76">
        <v>4850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6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5" t="s">
        <v>1479</v>
      </c>
      <c r="B468" s="176" t="s">
        <v>1480</v>
      </c>
      <c r="C468" s="72" t="s">
        <v>350</v>
      </c>
      <c r="D468" s="73"/>
      <c r="E468" s="173">
        <v>138.21</v>
      </c>
      <c r="F468" s="75">
        <f t="shared" si="122"/>
        <v>138.21</v>
      </c>
      <c r="G468" s="75">
        <f t="shared" si="125"/>
        <v>110.568</v>
      </c>
      <c r="H468" s="76">
        <v>2290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6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5" t="s">
        <v>1482</v>
      </c>
      <c r="B469" s="176" t="s">
        <v>1483</v>
      </c>
      <c r="C469" s="72" t="s">
        <v>350</v>
      </c>
      <c r="D469" s="73"/>
      <c r="E469" s="173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6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5" t="s">
        <v>1485</v>
      </c>
      <c r="B470" s="176" t="s">
        <v>1486</v>
      </c>
      <c r="C470" s="72" t="s">
        <v>350</v>
      </c>
      <c r="D470" s="73"/>
      <c r="E470" s="173">
        <v>29.04</v>
      </c>
      <c r="F470" s="75">
        <f t="shared" si="122"/>
        <v>29.04</v>
      </c>
      <c r="G470" s="75">
        <f t="shared" si="125"/>
        <v>23.232</v>
      </c>
      <c r="H470" s="76">
        <v>8500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6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5" t="s">
        <v>1488</v>
      </c>
      <c r="B471" s="176" t="s">
        <v>1489</v>
      </c>
      <c r="C471" s="72" t="s">
        <v>350</v>
      </c>
      <c r="D471" s="73"/>
      <c r="E471" s="173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6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5" t="s">
        <v>1491</v>
      </c>
      <c r="B472" s="176" t="s">
        <v>1492</v>
      </c>
      <c r="C472" s="72" t="s">
        <v>350</v>
      </c>
      <c r="D472" s="73"/>
      <c r="E472" s="173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6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5" t="s">
        <v>1494</v>
      </c>
      <c r="B473" s="176" t="s">
        <v>1495</v>
      </c>
      <c r="C473" s="72" t="s">
        <v>350</v>
      </c>
      <c r="D473" s="73"/>
      <c r="E473" s="173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6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5" t="s">
        <v>1497</v>
      </c>
      <c r="B474" s="176" t="s">
        <v>1498</v>
      </c>
      <c r="C474" s="72" t="s">
        <v>350</v>
      </c>
      <c r="D474" s="73"/>
      <c r="E474" s="173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6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3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9"/>
      <c r="O475" s="149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3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6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3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6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3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6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3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6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3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6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3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6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3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6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3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9"/>
      <c r="O483" s="149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771</v>
      </c>
      <c r="D484" s="73"/>
      <c r="E484" s="173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264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6" t="s">
        <v>1525</v>
      </c>
      <c r="Q484" s="137">
        <v>5.4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771</v>
      </c>
      <c r="D485" s="73"/>
      <c r="E485" s="173">
        <v>775.04</v>
      </c>
      <c r="F485" s="75">
        <f t="shared" si="130"/>
        <v>775.04</v>
      </c>
      <c r="G485" s="75">
        <f t="shared" si="131"/>
        <v>620.032</v>
      </c>
      <c r="H485" s="76">
        <v>406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6" t="s">
        <v>1528</v>
      </c>
      <c r="Q485" s="137">
        <v>6.9</v>
      </c>
      <c r="R485" s="138">
        <v>0.06102</v>
      </c>
      <c r="S485" s="125">
        <f t="shared" ref="S485:S493" si="132">Q485/M485*D485</f>
        <v>0</v>
      </c>
      <c r="T485" s="126">
        <f t="shared" ref="T485:T493" si="133"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771</v>
      </c>
      <c r="D486" s="73"/>
      <c r="E486" s="173">
        <v>615.25</v>
      </c>
      <c r="F486" s="75">
        <f t="shared" si="130"/>
        <v>615.25</v>
      </c>
      <c r="G486" s="75">
        <f t="shared" si="131"/>
        <v>492.2</v>
      </c>
      <c r="H486" s="76">
        <v>288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6" t="s">
        <v>1531</v>
      </c>
      <c r="Q486" s="137">
        <v>10.5</v>
      </c>
      <c r="R486" s="138">
        <v>0.061</v>
      </c>
      <c r="S486" s="125">
        <f t="shared" si="132"/>
        <v>0</v>
      </c>
      <c r="T486" s="126">
        <f t="shared" si="133"/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771</v>
      </c>
      <c r="D487" s="73"/>
      <c r="E487" s="173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6" t="s">
        <v>1534</v>
      </c>
      <c r="Q487" s="137">
        <v>5.6</v>
      </c>
      <c r="R487" s="138">
        <v>0.061</v>
      </c>
      <c r="S487" s="125">
        <f t="shared" si="132"/>
        <v>0</v>
      </c>
      <c r="T487" s="126">
        <f t="shared" si="133"/>
        <v>0</v>
      </c>
    </row>
    <row r="488" outlineLevel="1" spans="1:20">
      <c r="A488" s="84" t="s">
        <v>1535</v>
      </c>
      <c r="B488" s="71" t="s">
        <v>1536</v>
      </c>
      <c r="C488" s="72" t="s">
        <v>771</v>
      </c>
      <c r="D488" s="73"/>
      <c r="E488" s="173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6" t="s">
        <v>1537</v>
      </c>
      <c r="Q488" s="137"/>
      <c r="R488" s="138"/>
      <c r="S488" s="125">
        <f t="shared" si="132"/>
        <v>0</v>
      </c>
      <c r="T488" s="126">
        <f t="shared" si="133"/>
        <v>0</v>
      </c>
    </row>
    <row r="489" outlineLevel="1" spans="1:20">
      <c r="A489" s="175" t="s">
        <v>1538</v>
      </c>
      <c r="B489" s="176" t="s">
        <v>1539</v>
      </c>
      <c r="C489" s="72" t="s">
        <v>771</v>
      </c>
      <c r="D489" s="73"/>
      <c r="E489" s="173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6" t="s">
        <v>1540</v>
      </c>
      <c r="Q489" s="137">
        <v>5.4</v>
      </c>
      <c r="R489" s="138">
        <v>0.064125</v>
      </c>
      <c r="S489" s="125">
        <f t="shared" si="132"/>
        <v>0</v>
      </c>
      <c r="T489" s="126">
        <f t="shared" si="133"/>
        <v>0</v>
      </c>
    </row>
    <row r="490" outlineLevel="1" spans="1:20">
      <c r="A490" s="175" t="s">
        <v>1541</v>
      </c>
      <c r="B490" s="176" t="s">
        <v>1542</v>
      </c>
      <c r="C490" s="72" t="s">
        <v>771</v>
      </c>
      <c r="D490" s="73"/>
      <c r="E490" s="173">
        <v>775.04</v>
      </c>
      <c r="F490" s="75">
        <f t="shared" si="130"/>
        <v>775.04</v>
      </c>
      <c r="G490" s="75">
        <f t="shared" si="131"/>
        <v>620.032</v>
      </c>
      <c r="H490" s="76">
        <v>109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6" t="s">
        <v>1543</v>
      </c>
      <c r="Q490" s="137">
        <v>6.9</v>
      </c>
      <c r="R490" s="138">
        <v>0.06102</v>
      </c>
      <c r="S490" s="125">
        <f t="shared" si="132"/>
        <v>0</v>
      </c>
      <c r="T490" s="126">
        <f t="shared" si="133"/>
        <v>0</v>
      </c>
    </row>
    <row r="491" outlineLevel="1" spans="1:20">
      <c r="A491" s="175" t="s">
        <v>1544</v>
      </c>
      <c r="B491" s="176" t="s">
        <v>1545</v>
      </c>
      <c r="C491" s="72" t="s">
        <v>771</v>
      </c>
      <c r="D491" s="73"/>
      <c r="E491" s="173">
        <v>615.25</v>
      </c>
      <c r="F491" s="75">
        <f t="shared" si="130"/>
        <v>615.25</v>
      </c>
      <c r="G491" s="75">
        <f t="shared" si="131"/>
        <v>492.2</v>
      </c>
      <c r="H491" s="76">
        <v>97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6" t="s">
        <v>1546</v>
      </c>
      <c r="Q491" s="137">
        <v>10.5</v>
      </c>
      <c r="R491" s="138">
        <v>0.061</v>
      </c>
      <c r="S491" s="125">
        <f t="shared" si="132"/>
        <v>0</v>
      </c>
      <c r="T491" s="126">
        <f t="shared" si="133"/>
        <v>0</v>
      </c>
    </row>
    <row r="492" outlineLevel="1" spans="1:20">
      <c r="A492" s="175" t="s">
        <v>1547</v>
      </c>
      <c r="B492" s="176" t="s">
        <v>1548</v>
      </c>
      <c r="C492" s="72" t="s">
        <v>771</v>
      </c>
      <c r="D492" s="73"/>
      <c r="E492" s="173">
        <v>685.01</v>
      </c>
      <c r="F492" s="75">
        <f t="shared" si="130"/>
        <v>685.01</v>
      </c>
      <c r="G492" s="75">
        <f t="shared" si="131"/>
        <v>548.008</v>
      </c>
      <c r="H492" s="76">
        <v>48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6" t="s">
        <v>1549</v>
      </c>
      <c r="Q492" s="137">
        <v>5.6</v>
      </c>
      <c r="R492" s="138">
        <v>0.061</v>
      </c>
      <c r="S492" s="125">
        <f t="shared" si="132"/>
        <v>0</v>
      </c>
      <c r="T492" s="126">
        <f t="shared" si="133"/>
        <v>0</v>
      </c>
    </row>
    <row r="493" outlineLevel="1" spans="1:20">
      <c r="A493" s="175" t="s">
        <v>1550</v>
      </c>
      <c r="B493" s="176" t="s">
        <v>1551</v>
      </c>
      <c r="C493" s="72" t="s">
        <v>771</v>
      </c>
      <c r="D493" s="73"/>
      <c r="E493" s="173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6" t="s">
        <v>1552</v>
      </c>
      <c r="Q493" s="137"/>
      <c r="R493" s="138"/>
      <c r="S493" s="125">
        <f t="shared" si="132"/>
        <v>0</v>
      </c>
      <c r="T493" s="126">
        <f t="shared" si="133"/>
        <v>0</v>
      </c>
    </row>
    <row r="494" outlineLevel="1" spans="1:20">
      <c r="A494" s="65" t="s">
        <v>60</v>
      </c>
      <c r="B494" s="66"/>
      <c r="C494" s="72"/>
      <c r="D494" s="73"/>
      <c r="E494" s="173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9"/>
      <c r="O494" s="149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3">
        <v>75.71</v>
      </c>
      <c r="F495" s="75">
        <f>E495-E495*$G$2%</f>
        <v>75.71</v>
      </c>
      <c r="G495" s="75">
        <f t="shared" ref="G495:G540" si="134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6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3">
        <v>122.09</v>
      </c>
      <c r="F496" s="75">
        <f>E496-E496*$G$2%</f>
        <v>122.09</v>
      </c>
      <c r="G496" s="75">
        <f t="shared" si="134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6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3">
        <v>112.02</v>
      </c>
      <c r="F497" s="75">
        <f>E497-E497*$G$2%</f>
        <v>112.02</v>
      </c>
      <c r="G497" s="75">
        <f t="shared" si="134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6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3">
        <v>115.98</v>
      </c>
      <c r="F498" s="75">
        <f>E498-E498*$G$2%</f>
        <v>115.98</v>
      </c>
      <c r="G498" s="75">
        <f t="shared" si="134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6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3">
        <v>155.84</v>
      </c>
      <c r="F499" s="75">
        <f>E499-E499*$G$2%</f>
        <v>155.84</v>
      </c>
      <c r="G499" s="75">
        <f t="shared" si="134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6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3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9"/>
      <c r="O500" s="149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3">
        <v>87.5</v>
      </c>
      <c r="F501" s="75">
        <f>E501-E501*$G$2%</f>
        <v>87.5</v>
      </c>
      <c r="G501" s="75">
        <f t="shared" si="134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6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3">
        <v>98.17</v>
      </c>
      <c r="F502" s="75">
        <f>E502-E502*$G$2%</f>
        <v>98.17</v>
      </c>
      <c r="G502" s="75">
        <f t="shared" si="134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6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3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9"/>
      <c r="O503" s="149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 t="shared" si="134"/>
        <v>336.512</v>
      </c>
      <c r="H504" s="76">
        <v>200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6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 t="shared" si="134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6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 t="shared" si="134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6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9"/>
      <c r="O507" s="149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5">E508-E508*$G$2%</f>
        <v>32.54</v>
      </c>
      <c r="G508" s="75">
        <f t="shared" si="134"/>
        <v>26.032</v>
      </c>
      <c r="H508" s="76">
        <v>5300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6">Q508/M508*D508</f>
        <v>0</v>
      </c>
      <c r="T508" s="126">
        <f t="shared" ref="T508:T516" si="137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5"/>
        <v>35.02</v>
      </c>
      <c r="G509" s="75">
        <f t="shared" si="134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6"/>
        <v>0</v>
      </c>
      <c r="T509" s="126">
        <f t="shared" si="137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5"/>
        <v>43.14</v>
      </c>
      <c r="G510" s="75">
        <f t="shared" si="134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6"/>
        <v>0</v>
      </c>
      <c r="T510" s="126">
        <f t="shared" si="137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5"/>
        <v>64.51</v>
      </c>
      <c r="G511" s="75">
        <f t="shared" si="134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6"/>
        <v>0</v>
      </c>
      <c r="T511" s="126">
        <f t="shared" si="137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5"/>
        <v>85.81</v>
      </c>
      <c r="G512" s="75">
        <f t="shared" si="134"/>
        <v>68.648</v>
      </c>
      <c r="H512" s="76">
        <v>1900</v>
      </c>
      <c r="I512" s="72"/>
      <c r="J512" s="72"/>
      <c r="K512" s="75" t="str">
        <f t="shared" ref="K512:K575" si="138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6"/>
        <v>0</v>
      </c>
      <c r="T512" s="126">
        <f t="shared" si="137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5"/>
        <v>138.98</v>
      </c>
      <c r="G513" s="75">
        <f t="shared" si="134"/>
        <v>111.184</v>
      </c>
      <c r="H513" s="76">
        <v>380</v>
      </c>
      <c r="I513" s="72"/>
      <c r="J513" s="72"/>
      <c r="K513" s="75" t="str">
        <f t="shared" si="138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6"/>
        <v>0</v>
      </c>
      <c r="T513" s="126">
        <f t="shared" si="137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5"/>
        <v>357.45</v>
      </c>
      <c r="G514" s="75">
        <f t="shared" si="134"/>
        <v>285.96</v>
      </c>
      <c r="H514" s="76">
        <v>70</v>
      </c>
      <c r="I514" s="72"/>
      <c r="J514" s="72"/>
      <c r="K514" s="75" t="str">
        <f t="shared" si="138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6"/>
        <v>0</v>
      </c>
      <c r="T514" s="126">
        <f t="shared" si="137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5"/>
        <v>142.52</v>
      </c>
      <c r="G515" s="75">
        <f t="shared" si="134"/>
        <v>114.016</v>
      </c>
      <c r="H515" s="76">
        <v>1600</v>
      </c>
      <c r="I515" s="72"/>
      <c r="J515" s="72"/>
      <c r="K515" s="75" t="str">
        <f t="shared" si="138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6"/>
        <v>0</v>
      </c>
      <c r="T515" s="126">
        <f t="shared" si="137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5"/>
        <v>142.22</v>
      </c>
      <c r="G516" s="75">
        <f t="shared" si="134"/>
        <v>113.776</v>
      </c>
      <c r="H516" s="78"/>
      <c r="I516" s="72"/>
      <c r="J516" s="72" t="s">
        <v>361</v>
      </c>
      <c r="K516" s="75" t="str">
        <f t="shared" si="138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6"/>
        <v>0</v>
      </c>
      <c r="T516" s="126">
        <f t="shared" si="137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8"/>
        <v/>
      </c>
      <c r="L517" s="72"/>
      <c r="M517" s="72"/>
      <c r="N517" s="149"/>
      <c r="O517" s="149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9">E518-E518*$G$2%</f>
        <v>91.68</v>
      </c>
      <c r="G518" s="75">
        <f t="shared" si="134"/>
        <v>73.344</v>
      </c>
      <c r="H518" s="76">
        <v>1900</v>
      </c>
      <c r="I518" s="72"/>
      <c r="J518" s="72"/>
      <c r="K518" s="75" t="str">
        <f t="shared" si="138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40">Q518/M518*D518</f>
        <v>0</v>
      </c>
      <c r="T518" s="126">
        <f t="shared" ref="T518:T523" si="141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9"/>
        <v>98.99</v>
      </c>
      <c r="G519" s="75">
        <f t="shared" si="134"/>
        <v>79.192</v>
      </c>
      <c r="H519" s="76">
        <v>1900</v>
      </c>
      <c r="I519" s="72"/>
      <c r="J519" s="72"/>
      <c r="K519" s="75" t="str">
        <f t="shared" si="138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40"/>
        <v>0</v>
      </c>
      <c r="T519" s="126">
        <f t="shared" si="141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9"/>
        <v>142.04</v>
      </c>
      <c r="G520" s="75">
        <f t="shared" si="134"/>
        <v>113.632</v>
      </c>
      <c r="H520" s="76">
        <v>1400</v>
      </c>
      <c r="I520" s="72"/>
      <c r="J520" s="72"/>
      <c r="K520" s="75" t="str">
        <f t="shared" si="138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40"/>
        <v>0</v>
      </c>
      <c r="T520" s="126">
        <f t="shared" si="141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9"/>
        <v>163.8</v>
      </c>
      <c r="G521" s="75">
        <f t="shared" si="134"/>
        <v>131.04</v>
      </c>
      <c r="H521" s="76">
        <v>1200</v>
      </c>
      <c r="I521" s="72"/>
      <c r="J521" s="72"/>
      <c r="K521" s="75" t="str">
        <f t="shared" si="138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40"/>
        <v>0</v>
      </c>
      <c r="T521" s="126">
        <f t="shared" si="141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9"/>
        <v>209.95</v>
      </c>
      <c r="G522" s="75">
        <f t="shared" si="134"/>
        <v>167.96</v>
      </c>
      <c r="H522" s="76">
        <v>1200</v>
      </c>
      <c r="I522" s="72"/>
      <c r="J522" s="72"/>
      <c r="K522" s="75" t="str">
        <f t="shared" si="138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40"/>
        <v>0</v>
      </c>
      <c r="T522" s="126">
        <f t="shared" si="141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9"/>
        <v>320.76</v>
      </c>
      <c r="G523" s="75">
        <f t="shared" si="134"/>
        <v>256.608</v>
      </c>
      <c r="H523" s="76">
        <v>380</v>
      </c>
      <c r="I523" s="72"/>
      <c r="J523" s="72"/>
      <c r="K523" s="75" t="str">
        <f t="shared" si="138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40"/>
        <v>0</v>
      </c>
      <c r="T523" s="126">
        <f t="shared" si="141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8"/>
        <v/>
      </c>
      <c r="L524" s="72"/>
      <c r="M524" s="72"/>
      <c r="N524" s="149"/>
      <c r="O524" s="149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4"/>
        <v>84.224</v>
      </c>
      <c r="H525" s="76">
        <v>1400</v>
      </c>
      <c r="I525" s="72"/>
      <c r="J525" s="72"/>
      <c r="K525" s="75" t="str">
        <f t="shared" si="138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8"/>
        <v/>
      </c>
      <c r="L526" s="72"/>
      <c r="M526" s="72"/>
      <c r="N526" s="149"/>
      <c r="O526" s="149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42">E527-E527*$G$2%</f>
        <v>300.28</v>
      </c>
      <c r="G527" s="75">
        <f t="shared" si="134"/>
        <v>240.224</v>
      </c>
      <c r="H527" s="76">
        <v>101</v>
      </c>
      <c r="I527" s="72"/>
      <c r="J527" s="72"/>
      <c r="K527" s="75" t="str">
        <f t="shared" si="138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3">Q527/M527*D527</f>
        <v>0</v>
      </c>
      <c r="T527" s="126">
        <f t="shared" ref="T527:T547" si="144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42"/>
        <v>300.28</v>
      </c>
      <c r="G528" s="75">
        <f t="shared" si="134"/>
        <v>240.224</v>
      </c>
      <c r="H528" s="76">
        <v>65</v>
      </c>
      <c r="I528" s="72"/>
      <c r="J528" s="72"/>
      <c r="K528" s="75" t="str">
        <f t="shared" si="138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3"/>
        <v>0</v>
      </c>
      <c r="T528" s="126">
        <f t="shared" si="144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42"/>
        <v>595.42</v>
      </c>
      <c r="G529" s="75">
        <f t="shared" si="134"/>
        <v>476.336</v>
      </c>
      <c r="H529" s="76">
        <v>95</v>
      </c>
      <c r="I529" s="72"/>
      <c r="J529" s="72"/>
      <c r="K529" s="75" t="str">
        <f t="shared" si="138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3"/>
        <v>0</v>
      </c>
      <c r="T529" s="126">
        <f t="shared" si="144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42"/>
        <v>815.87</v>
      </c>
      <c r="G530" s="75">
        <f t="shared" si="134"/>
        <v>652.696</v>
      </c>
      <c r="H530" s="76">
        <v>98</v>
      </c>
      <c r="I530" s="72"/>
      <c r="J530" s="72"/>
      <c r="K530" s="75" t="str">
        <f t="shared" si="138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3"/>
        <v>0</v>
      </c>
      <c r="T530" s="126">
        <f t="shared" si="144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42"/>
        <v>10850.25</v>
      </c>
      <c r="G531" s="75">
        <f t="shared" si="134"/>
        <v>8680.2</v>
      </c>
      <c r="H531" s="78"/>
      <c r="I531" s="72"/>
      <c r="J531" s="72"/>
      <c r="K531" s="75" t="str">
        <f t="shared" si="138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3"/>
        <v>0</v>
      </c>
      <c r="T531" s="126">
        <f t="shared" si="144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42"/>
        <v>16240</v>
      </c>
      <c r="G532" s="75">
        <f t="shared" si="134"/>
        <v>12992</v>
      </c>
      <c r="H532" s="78"/>
      <c r="I532" s="72"/>
      <c r="J532" s="72"/>
      <c r="K532" s="75" t="str">
        <f t="shared" si="138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3"/>
        <v>0</v>
      </c>
      <c r="T532" s="126">
        <f t="shared" si="144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42"/>
        <v>16240</v>
      </c>
      <c r="G533" s="75">
        <f t="shared" si="134"/>
        <v>12992</v>
      </c>
      <c r="H533" s="78"/>
      <c r="I533" s="72"/>
      <c r="J533" s="72"/>
      <c r="K533" s="75" t="str">
        <f t="shared" si="138"/>
        <v/>
      </c>
      <c r="L533" s="72">
        <v>1</v>
      </c>
      <c r="M533" s="72">
        <v>100</v>
      </c>
      <c r="N533" s="149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3"/>
        <v>0</v>
      </c>
      <c r="T533" s="126">
        <f t="shared" si="144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42"/>
        <v>3128</v>
      </c>
      <c r="G534" s="75">
        <f t="shared" si="134"/>
        <v>2502.4</v>
      </c>
      <c r="H534" s="78"/>
      <c r="I534" s="72"/>
      <c r="J534" s="72"/>
      <c r="K534" s="75" t="str">
        <f t="shared" si="138"/>
        <v/>
      </c>
      <c r="L534" s="72">
        <v>1</v>
      </c>
      <c r="M534" s="72">
        <v>100</v>
      </c>
      <c r="N534" s="149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3"/>
        <v>0</v>
      </c>
      <c r="T534" s="126">
        <f t="shared" si="144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42"/>
        <v>501.56</v>
      </c>
      <c r="G535" s="75">
        <f t="shared" si="134"/>
        <v>401.248</v>
      </c>
      <c r="H535" s="76">
        <v>54</v>
      </c>
      <c r="I535" s="72"/>
      <c r="J535" s="72"/>
      <c r="K535" s="75" t="str">
        <f t="shared" si="138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3"/>
        <v>0</v>
      </c>
      <c r="T535" s="126">
        <f t="shared" si="144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42"/>
        <v>611.7</v>
      </c>
      <c r="G536" s="75">
        <f t="shared" si="134"/>
        <v>489.36</v>
      </c>
      <c r="H536" s="76">
        <v>98</v>
      </c>
      <c r="I536" s="72"/>
      <c r="J536" s="72"/>
      <c r="K536" s="75" t="str">
        <f t="shared" si="138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3"/>
        <v>0</v>
      </c>
      <c r="T536" s="126">
        <f t="shared" si="144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2"/>
        <v>41.12</v>
      </c>
      <c r="G537" s="75">
        <f t="shared" si="134"/>
        <v>32.896</v>
      </c>
      <c r="H537" s="78"/>
      <c r="I537" s="72"/>
      <c r="J537" s="72"/>
      <c r="K537" s="75" t="str">
        <f t="shared" si="138"/>
        <v/>
      </c>
      <c r="L537" s="72">
        <v>100</v>
      </c>
      <c r="M537" s="72">
        <v>3000</v>
      </c>
      <c r="N537" s="149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3"/>
        <v>0</v>
      </c>
      <c r="T537" s="126">
        <f t="shared" si="144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2"/>
        <v>121.34</v>
      </c>
      <c r="G538" s="75">
        <f t="shared" si="134"/>
        <v>97.072</v>
      </c>
      <c r="H538" s="76">
        <v>540</v>
      </c>
      <c r="I538" s="72"/>
      <c r="J538" s="72"/>
      <c r="K538" s="75" t="str">
        <f t="shared" si="138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3"/>
        <v>0</v>
      </c>
      <c r="T538" s="126">
        <f t="shared" si="144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2"/>
        <v>130.08</v>
      </c>
      <c r="G539" s="75">
        <f t="shared" si="134"/>
        <v>104.064</v>
      </c>
      <c r="H539" s="76">
        <v>500</v>
      </c>
      <c r="I539" s="72"/>
      <c r="J539" s="72"/>
      <c r="K539" s="75" t="str">
        <f t="shared" si="138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3"/>
        <v>0</v>
      </c>
      <c r="T539" s="126">
        <f t="shared" si="144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2"/>
        <v>146.39</v>
      </c>
      <c r="G540" s="75">
        <f t="shared" si="134"/>
        <v>117.112</v>
      </c>
      <c r="H540" s="76">
        <v>500</v>
      </c>
      <c r="I540" s="72"/>
      <c r="J540" s="72"/>
      <c r="K540" s="75" t="str">
        <f t="shared" si="138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3"/>
        <v>0</v>
      </c>
      <c r="T540" s="126">
        <f t="shared" si="144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2"/>
        <v>170.26</v>
      </c>
      <c r="G541" s="75">
        <f t="shared" ref="G541:G609" si="145">E541-(20*E541/100)</f>
        <v>136.208</v>
      </c>
      <c r="H541" s="76">
        <v>820</v>
      </c>
      <c r="I541" s="72"/>
      <c r="J541" s="72"/>
      <c r="K541" s="75" t="str">
        <f t="shared" si="138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3"/>
        <v>0</v>
      </c>
      <c r="T541" s="126">
        <f t="shared" si="144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2"/>
        <v>221.34</v>
      </c>
      <c r="G542" s="75">
        <f t="shared" si="145"/>
        <v>177.072</v>
      </c>
      <c r="H542" s="76">
        <v>380</v>
      </c>
      <c r="I542" s="72"/>
      <c r="J542" s="72"/>
      <c r="K542" s="75" t="str">
        <f t="shared" si="138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3"/>
        <v>0</v>
      </c>
      <c r="T542" s="126">
        <f t="shared" si="144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2"/>
        <v>389.29</v>
      </c>
      <c r="G543" s="75">
        <f t="shared" si="145"/>
        <v>311.432</v>
      </c>
      <c r="H543" s="76">
        <v>80</v>
      </c>
      <c r="I543" s="72"/>
      <c r="J543" s="72"/>
      <c r="K543" s="75" t="str">
        <f t="shared" si="138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3"/>
        <v>0</v>
      </c>
      <c r="T543" s="126">
        <f t="shared" si="144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42"/>
        <v>692.03</v>
      </c>
      <c r="G544" s="75">
        <f t="shared" si="145"/>
        <v>553.624</v>
      </c>
      <c r="H544" s="76">
        <v>84</v>
      </c>
      <c r="I544" s="72"/>
      <c r="J544" s="72"/>
      <c r="K544" s="75" t="str">
        <f t="shared" si="138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3"/>
        <v>0</v>
      </c>
      <c r="T544" s="126">
        <f t="shared" si="144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42"/>
        <v>1101.01</v>
      </c>
      <c r="G545" s="75">
        <f t="shared" si="145"/>
        <v>880.808</v>
      </c>
      <c r="H545" s="76">
        <v>92</v>
      </c>
      <c r="I545" s="72"/>
      <c r="J545" s="72"/>
      <c r="K545" s="75" t="str">
        <f t="shared" si="138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3"/>
        <v>0</v>
      </c>
      <c r="T545" s="126">
        <f t="shared" si="144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42"/>
        <v>1808.34</v>
      </c>
      <c r="G546" s="75">
        <f t="shared" si="145"/>
        <v>1446.672</v>
      </c>
      <c r="H546" s="76">
        <v>97</v>
      </c>
      <c r="I546" s="72"/>
      <c r="J546" s="72"/>
      <c r="K546" s="75" t="str">
        <f t="shared" si="138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3"/>
        <v>0</v>
      </c>
      <c r="T546" s="126">
        <f t="shared" si="144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2"/>
        <v>29.37</v>
      </c>
      <c r="G547" s="75">
        <f t="shared" si="145"/>
        <v>23.496</v>
      </c>
      <c r="H547" s="78"/>
      <c r="I547" s="72"/>
      <c r="J547" s="72"/>
      <c r="K547" s="75" t="str">
        <f t="shared" si="138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3"/>
        <v>0</v>
      </c>
      <c r="T547" s="126">
        <f t="shared" si="144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8"/>
        <v/>
      </c>
      <c r="L548" s="72"/>
      <c r="M548" s="72"/>
      <c r="N548" s="149"/>
      <c r="O548" s="149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6">E549-E549*$G$2%</f>
        <v>38.96</v>
      </c>
      <c r="G549" s="75">
        <f t="shared" si="145"/>
        <v>31.168</v>
      </c>
      <c r="H549" s="76">
        <v>8598</v>
      </c>
      <c r="I549" s="72"/>
      <c r="J549" s="72"/>
      <c r="K549" s="75" t="str">
        <f t="shared" si="138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7">Q549/M549*D549</f>
        <v>0</v>
      </c>
      <c r="T549" s="126">
        <f t="shared" ref="T549:T559" si="148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6"/>
        <v>56.64</v>
      </c>
      <c r="G550" s="75">
        <f t="shared" si="145"/>
        <v>45.312</v>
      </c>
      <c r="H550" s="76">
        <v>9700</v>
      </c>
      <c r="I550" s="72"/>
      <c r="J550" s="72"/>
      <c r="K550" s="75" t="str">
        <f t="shared" si="138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7"/>
        <v>0</v>
      </c>
      <c r="T550" s="126">
        <f t="shared" si="148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6"/>
        <v>99.07</v>
      </c>
      <c r="G551" s="75">
        <f t="shared" si="145"/>
        <v>79.256</v>
      </c>
      <c r="H551" s="76">
        <v>8750</v>
      </c>
      <c r="I551" s="72"/>
      <c r="J551" s="72"/>
      <c r="K551" s="75" t="str">
        <f t="shared" si="138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7"/>
        <v>0</v>
      </c>
      <c r="T551" s="126">
        <f t="shared" si="148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6"/>
        <v>161.54</v>
      </c>
      <c r="G552" s="75">
        <f t="shared" si="145"/>
        <v>129.232</v>
      </c>
      <c r="H552" s="76">
        <v>7949</v>
      </c>
      <c r="I552" s="72"/>
      <c r="J552" s="72"/>
      <c r="K552" s="75" t="str">
        <f t="shared" si="138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7"/>
        <v>0</v>
      </c>
      <c r="T552" s="126">
        <f t="shared" si="148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6"/>
        <v>278.04</v>
      </c>
      <c r="G553" s="75">
        <f t="shared" si="145"/>
        <v>222.432</v>
      </c>
      <c r="H553" s="76">
        <v>5059</v>
      </c>
      <c r="I553" s="72"/>
      <c r="J553" s="72"/>
      <c r="K553" s="75" t="str">
        <f t="shared" si="138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7"/>
        <v>0</v>
      </c>
      <c r="T553" s="126">
        <f t="shared" si="148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6"/>
        <v>67.16</v>
      </c>
      <c r="G554" s="75">
        <f t="shared" si="145"/>
        <v>53.728</v>
      </c>
      <c r="H554" s="76">
        <v>1699</v>
      </c>
      <c r="I554" s="72"/>
      <c r="J554" s="72"/>
      <c r="K554" s="75" t="str">
        <f t="shared" si="138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7"/>
        <v>0</v>
      </c>
      <c r="T554" s="126">
        <f t="shared" si="148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6"/>
        <v>110.46</v>
      </c>
      <c r="G555" s="75">
        <f t="shared" si="145"/>
        <v>88.368</v>
      </c>
      <c r="H555" s="76">
        <v>5180</v>
      </c>
      <c r="I555" s="72"/>
      <c r="J555" s="72"/>
      <c r="K555" s="75" t="str">
        <f t="shared" si="138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7"/>
        <v>0</v>
      </c>
      <c r="T555" s="126">
        <f t="shared" si="148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6"/>
        <v>113.07</v>
      </c>
      <c r="G556" s="75">
        <f t="shared" si="145"/>
        <v>90.456</v>
      </c>
      <c r="H556" s="76">
        <v>4299</v>
      </c>
      <c r="I556" s="72"/>
      <c r="J556" s="72"/>
      <c r="K556" s="75" t="str">
        <f t="shared" si="138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7"/>
        <v>0</v>
      </c>
      <c r="T556" s="126">
        <f t="shared" si="148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6"/>
        <v>130.33</v>
      </c>
      <c r="G557" s="75">
        <f t="shared" si="145"/>
        <v>104.264</v>
      </c>
      <c r="H557" s="76">
        <v>3899</v>
      </c>
      <c r="I557" s="72"/>
      <c r="J557" s="72"/>
      <c r="K557" s="75" t="str">
        <f t="shared" si="138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7"/>
        <v>0</v>
      </c>
      <c r="T557" s="126">
        <f t="shared" si="148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6"/>
        <v>113.29</v>
      </c>
      <c r="G558" s="75">
        <f t="shared" si="145"/>
        <v>90.632</v>
      </c>
      <c r="H558" s="76">
        <v>550</v>
      </c>
      <c r="I558" s="72"/>
      <c r="J558" s="72"/>
      <c r="K558" s="75" t="str">
        <f t="shared" si="138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7"/>
        <v>0</v>
      </c>
      <c r="T558" s="126">
        <f t="shared" si="148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6"/>
        <v>180.86</v>
      </c>
      <c r="G559" s="75">
        <f t="shared" si="145"/>
        <v>144.688</v>
      </c>
      <c r="H559" s="78"/>
      <c r="I559" s="72"/>
      <c r="J559" s="72"/>
      <c r="K559" s="75" t="str">
        <f t="shared" si="138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7"/>
        <v>0</v>
      </c>
      <c r="T559" s="126">
        <f t="shared" si="148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8"/>
        <v/>
      </c>
      <c r="L560" s="72"/>
      <c r="M560" s="72"/>
      <c r="N560" s="149"/>
      <c r="O560" s="149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9">E561-E561*$G$2%</f>
        <v>92.64</v>
      </c>
      <c r="G561" s="75">
        <f t="shared" si="145"/>
        <v>74.112</v>
      </c>
      <c r="H561" s="76">
        <v>2500</v>
      </c>
      <c r="I561" s="72"/>
      <c r="J561" s="72"/>
      <c r="K561" s="75" t="str">
        <f t="shared" si="138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50">Q561/M561*D561</f>
        <v>0</v>
      </c>
      <c r="T561" s="126">
        <f t="shared" ref="T561:T569" si="151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9"/>
        <v>106.11</v>
      </c>
      <c r="G562" s="75">
        <f t="shared" si="145"/>
        <v>84.888</v>
      </c>
      <c r="H562" s="76">
        <v>2600</v>
      </c>
      <c r="I562" s="72"/>
      <c r="J562" s="72"/>
      <c r="K562" s="75" t="str">
        <f t="shared" si="138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50"/>
        <v>0</v>
      </c>
      <c r="T562" s="126">
        <f t="shared" si="151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9"/>
        <v>163.14</v>
      </c>
      <c r="G563" s="75">
        <f t="shared" si="145"/>
        <v>130.512</v>
      </c>
      <c r="H563" s="76">
        <v>1450</v>
      </c>
      <c r="I563" s="72"/>
      <c r="J563" s="72"/>
      <c r="K563" s="75" t="str">
        <f t="shared" si="138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50"/>
        <v>0</v>
      </c>
      <c r="T563" s="126">
        <f t="shared" si="151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9"/>
        <v>292.02</v>
      </c>
      <c r="G564" s="75">
        <f t="shared" si="145"/>
        <v>233.616</v>
      </c>
      <c r="H564" s="76">
        <v>1949</v>
      </c>
      <c r="I564" s="72"/>
      <c r="J564" s="72"/>
      <c r="K564" s="75" t="str">
        <f t="shared" si="138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50"/>
        <v>0</v>
      </c>
      <c r="T564" s="126">
        <f t="shared" si="151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9"/>
        <v>124.49</v>
      </c>
      <c r="G565" s="75">
        <f t="shared" si="145"/>
        <v>99.592</v>
      </c>
      <c r="H565" s="76">
        <v>1499</v>
      </c>
      <c r="I565" s="72"/>
      <c r="J565" s="72"/>
      <c r="K565" s="75" t="str">
        <f t="shared" si="138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50"/>
        <v>0</v>
      </c>
      <c r="T565" s="126">
        <f t="shared" si="151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9"/>
        <v>137.97</v>
      </c>
      <c r="G566" s="75">
        <f t="shared" si="145"/>
        <v>110.376</v>
      </c>
      <c r="H566" s="76">
        <v>1498</v>
      </c>
      <c r="I566" s="72"/>
      <c r="J566" s="72"/>
      <c r="K566" s="75" t="str">
        <f t="shared" si="138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50"/>
        <v>0</v>
      </c>
      <c r="T566" s="126">
        <f t="shared" si="151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9"/>
        <v>127.59</v>
      </c>
      <c r="G567" s="75">
        <f t="shared" si="145"/>
        <v>102.072</v>
      </c>
      <c r="H567" s="76">
        <v>1199</v>
      </c>
      <c r="I567" s="72"/>
      <c r="J567" s="72"/>
      <c r="K567" s="75" t="str">
        <f t="shared" si="138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50"/>
        <v>0</v>
      </c>
      <c r="T567" s="126">
        <f t="shared" si="151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9"/>
        <v>132.64</v>
      </c>
      <c r="G568" s="75">
        <f t="shared" si="145"/>
        <v>106.112</v>
      </c>
      <c r="H568" s="76">
        <v>998</v>
      </c>
      <c r="I568" s="72"/>
      <c r="J568" s="72"/>
      <c r="K568" s="75" t="str">
        <f t="shared" si="138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50"/>
        <v>0</v>
      </c>
      <c r="T568" s="126">
        <f t="shared" si="151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9"/>
        <v>145.34</v>
      </c>
      <c r="G569" s="75">
        <f t="shared" si="145"/>
        <v>116.272</v>
      </c>
      <c r="H569" s="76">
        <v>450</v>
      </c>
      <c r="I569" s="72"/>
      <c r="J569" s="72"/>
      <c r="K569" s="75" t="str">
        <f t="shared" si="138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50"/>
        <v>0</v>
      </c>
      <c r="T569" s="126">
        <f t="shared" si="151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8"/>
        <v/>
      </c>
      <c r="L570" s="72"/>
      <c r="M570" s="72"/>
      <c r="N570" s="149"/>
      <c r="O570" s="149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52">E571-E571*$G$2%</f>
        <v>895.71</v>
      </c>
      <c r="G571" s="75">
        <f t="shared" si="145"/>
        <v>716.568</v>
      </c>
      <c r="H571" s="76">
        <v>19</v>
      </c>
      <c r="I571" s="72"/>
      <c r="J571" s="72"/>
      <c r="K571" s="75" t="str">
        <f t="shared" si="138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3">Q571/M571*D571</f>
        <v>0</v>
      </c>
      <c r="T571" s="126">
        <f t="shared" ref="T571:T579" si="154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52"/>
        <v>1070.12</v>
      </c>
      <c r="G572" s="75">
        <f t="shared" si="145"/>
        <v>856.096</v>
      </c>
      <c r="H572" s="76">
        <v>52</v>
      </c>
      <c r="I572" s="72"/>
      <c r="J572" s="72"/>
      <c r="K572" s="75" t="str">
        <f t="shared" si="138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3"/>
        <v>0</v>
      </c>
      <c r="T572" s="126">
        <f t="shared" si="154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52"/>
        <v>1190.23</v>
      </c>
      <c r="G573" s="75">
        <f t="shared" si="145"/>
        <v>952.184</v>
      </c>
      <c r="H573" s="76">
        <v>57</v>
      </c>
      <c r="I573" s="72"/>
      <c r="J573" s="72"/>
      <c r="K573" s="75" t="str">
        <f t="shared" si="138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3"/>
        <v>0</v>
      </c>
      <c r="T573" s="126">
        <f t="shared" si="154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52"/>
        <v>1515.92</v>
      </c>
      <c r="G574" s="75">
        <f t="shared" si="145"/>
        <v>1212.736</v>
      </c>
      <c r="H574" s="76">
        <v>44</v>
      </c>
      <c r="I574" s="72"/>
      <c r="J574" s="72"/>
      <c r="K574" s="75" t="str">
        <f t="shared" si="138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3"/>
        <v>0</v>
      </c>
      <c r="T574" s="126">
        <f t="shared" si="154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52"/>
        <v>735.81</v>
      </c>
      <c r="G575" s="75">
        <f t="shared" si="145"/>
        <v>588.648</v>
      </c>
      <c r="H575" s="76">
        <v>38</v>
      </c>
      <c r="I575" s="72"/>
      <c r="J575" s="72"/>
      <c r="K575" s="75" t="str">
        <f t="shared" si="138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3"/>
        <v>0</v>
      </c>
      <c r="T575" s="126">
        <f t="shared" si="154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52"/>
        <v>708.51</v>
      </c>
      <c r="G576" s="75">
        <f t="shared" si="145"/>
        <v>566.808</v>
      </c>
      <c r="H576" s="76">
        <v>14</v>
      </c>
      <c r="I576" s="72"/>
      <c r="J576" s="72"/>
      <c r="K576" s="75" t="str">
        <f t="shared" ref="K576:K639" si="155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3"/>
        <v>0</v>
      </c>
      <c r="T576" s="126">
        <f t="shared" si="154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52"/>
        <v>755.32</v>
      </c>
      <c r="G577" s="75">
        <f t="shared" si="145"/>
        <v>604.256</v>
      </c>
      <c r="H577" s="76">
        <v>12</v>
      </c>
      <c r="I577" s="72"/>
      <c r="J577" s="72"/>
      <c r="K577" s="75" t="str">
        <f t="shared" si="155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3"/>
        <v>0</v>
      </c>
      <c r="T577" s="126">
        <f t="shared" si="154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52"/>
        <v>775.64</v>
      </c>
      <c r="G578" s="75">
        <f t="shared" si="145"/>
        <v>620.512</v>
      </c>
      <c r="H578" s="76">
        <v>9</v>
      </c>
      <c r="I578" s="72"/>
      <c r="J578" s="72"/>
      <c r="K578" s="75" t="str">
        <f t="shared" si="155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3"/>
        <v>0</v>
      </c>
      <c r="T578" s="126">
        <f t="shared" si="154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52"/>
        <v>852.94</v>
      </c>
      <c r="G579" s="75">
        <f t="shared" si="145"/>
        <v>682.352</v>
      </c>
      <c r="H579" s="76">
        <v>14</v>
      </c>
      <c r="I579" s="72"/>
      <c r="J579" s="72"/>
      <c r="K579" s="75" t="str">
        <f t="shared" si="155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3"/>
        <v>0</v>
      </c>
      <c r="T579" s="126">
        <f t="shared" si="154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5"/>
        <v/>
      </c>
      <c r="L580" s="72"/>
      <c r="M580" s="72"/>
      <c r="N580" s="149"/>
      <c r="O580" s="149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6">E581-E581*$G$2%</f>
        <v>21.25</v>
      </c>
      <c r="G581" s="75">
        <f t="shared" si="145"/>
        <v>17</v>
      </c>
      <c r="H581" s="78"/>
      <c r="I581" s="72"/>
      <c r="J581" s="72" t="s">
        <v>361</v>
      </c>
      <c r="K581" s="75" t="str">
        <f t="shared" si="155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7">Q581/M581*D581</f>
        <v>0</v>
      </c>
      <c r="T581" s="126">
        <f t="shared" ref="T581:T595" si="158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6"/>
        <v>30.34</v>
      </c>
      <c r="G582" s="75">
        <f t="shared" si="145"/>
        <v>24.272</v>
      </c>
      <c r="H582" s="76">
        <v>139</v>
      </c>
      <c r="I582" s="72"/>
      <c r="J582" s="72" t="s">
        <v>361</v>
      </c>
      <c r="K582" s="75" t="str">
        <f t="shared" si="155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7"/>
        <v>0</v>
      </c>
      <c r="T582" s="126">
        <f t="shared" si="158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6"/>
        <v>38.56</v>
      </c>
      <c r="G583" s="75">
        <f t="shared" si="145"/>
        <v>30.848</v>
      </c>
      <c r="H583" s="76">
        <v>619</v>
      </c>
      <c r="I583" s="72"/>
      <c r="J583" s="72"/>
      <c r="K583" s="75" t="str">
        <f t="shared" si="155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7"/>
        <v>0</v>
      </c>
      <c r="T583" s="126">
        <f t="shared" si="158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6"/>
        <v>48.19</v>
      </c>
      <c r="G584" s="75">
        <f t="shared" si="145"/>
        <v>38.552</v>
      </c>
      <c r="H584" s="76">
        <v>599</v>
      </c>
      <c r="I584" s="72"/>
      <c r="J584" s="72"/>
      <c r="K584" s="75" t="str">
        <f t="shared" si="155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7"/>
        <v>0</v>
      </c>
      <c r="T584" s="126">
        <f t="shared" si="158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6"/>
        <v>85.34</v>
      </c>
      <c r="G585" s="75">
        <f t="shared" si="145"/>
        <v>68.272</v>
      </c>
      <c r="H585" s="78"/>
      <c r="I585" s="72"/>
      <c r="J585" s="72"/>
      <c r="K585" s="75" t="str">
        <f t="shared" si="155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7"/>
        <v>0</v>
      </c>
      <c r="T585" s="126">
        <f t="shared" si="158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6"/>
        <v>32.5</v>
      </c>
      <c r="G586" s="75">
        <f t="shared" si="145"/>
        <v>26</v>
      </c>
      <c r="H586" s="76">
        <v>919</v>
      </c>
      <c r="I586" s="72"/>
      <c r="J586" s="72"/>
      <c r="K586" s="75" t="str">
        <f t="shared" si="155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7"/>
        <v>0</v>
      </c>
      <c r="T586" s="126">
        <f t="shared" si="158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6"/>
        <v>38.59</v>
      </c>
      <c r="G587" s="75">
        <f t="shared" si="145"/>
        <v>30.872</v>
      </c>
      <c r="H587" s="76">
        <v>859</v>
      </c>
      <c r="I587" s="72"/>
      <c r="J587" s="72"/>
      <c r="K587" s="75" t="str">
        <f t="shared" si="155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7"/>
        <v>0</v>
      </c>
      <c r="T587" s="126">
        <f t="shared" si="158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6"/>
        <v>48.24</v>
      </c>
      <c r="G588" s="75">
        <f t="shared" si="145"/>
        <v>38.592</v>
      </c>
      <c r="H588" s="76">
        <v>859</v>
      </c>
      <c r="I588" s="72"/>
      <c r="J588" s="72"/>
      <c r="K588" s="75" t="str">
        <f t="shared" si="155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7"/>
        <v>0</v>
      </c>
      <c r="T588" s="126">
        <f t="shared" si="158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6"/>
        <v>61.08</v>
      </c>
      <c r="G589" s="75">
        <f t="shared" si="145"/>
        <v>48.864</v>
      </c>
      <c r="H589" s="76">
        <v>819</v>
      </c>
      <c r="I589" s="72"/>
      <c r="J589" s="72"/>
      <c r="K589" s="75" t="str">
        <f t="shared" si="155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7"/>
        <v>0</v>
      </c>
      <c r="T589" s="126">
        <f t="shared" si="158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6"/>
        <v>115.36</v>
      </c>
      <c r="G590" s="75">
        <f t="shared" si="145"/>
        <v>92.288</v>
      </c>
      <c r="H590" s="76">
        <v>1080</v>
      </c>
      <c r="I590" s="72"/>
      <c r="J590" s="72"/>
      <c r="K590" s="75" t="str">
        <f t="shared" si="155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7"/>
        <v>0</v>
      </c>
      <c r="T590" s="126">
        <f t="shared" si="158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6"/>
        <v>41.18</v>
      </c>
      <c r="G591" s="75">
        <f t="shared" si="145"/>
        <v>32.944</v>
      </c>
      <c r="H591" s="78"/>
      <c r="I591" s="72"/>
      <c r="J591" s="72"/>
      <c r="K591" s="75" t="str">
        <f t="shared" si="155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7"/>
        <v>0</v>
      </c>
      <c r="T591" s="126">
        <f t="shared" si="158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6"/>
        <v>48.92</v>
      </c>
      <c r="G592" s="75">
        <f t="shared" si="145"/>
        <v>39.136</v>
      </c>
      <c r="H592" s="78"/>
      <c r="I592" s="72"/>
      <c r="J592" s="72"/>
      <c r="K592" s="75" t="str">
        <f t="shared" si="155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7"/>
        <v>0</v>
      </c>
      <c r="T592" s="126">
        <f t="shared" si="158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6"/>
        <v>55.28</v>
      </c>
      <c r="G593" s="75">
        <f t="shared" si="145"/>
        <v>44.224</v>
      </c>
      <c r="H593" s="78"/>
      <c r="I593" s="72"/>
      <c r="J593" s="72"/>
      <c r="K593" s="75" t="str">
        <f t="shared" si="155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7"/>
        <v>0</v>
      </c>
      <c r="T593" s="126">
        <f t="shared" si="158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6"/>
        <v>78.04</v>
      </c>
      <c r="G594" s="75">
        <f t="shared" si="145"/>
        <v>62.432</v>
      </c>
      <c r="H594" s="78"/>
      <c r="I594" s="72"/>
      <c r="J594" s="72"/>
      <c r="K594" s="75" t="str">
        <f t="shared" si="155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7"/>
        <v>0</v>
      </c>
      <c r="T594" s="126">
        <f t="shared" si="158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6"/>
        <v>180.17</v>
      </c>
      <c r="G595" s="75">
        <f t="shared" si="145"/>
        <v>144.136</v>
      </c>
      <c r="H595" s="78"/>
      <c r="I595" s="72"/>
      <c r="J595" s="72"/>
      <c r="K595" s="75" t="str">
        <f t="shared" si="155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7"/>
        <v>0</v>
      </c>
      <c r="T595" s="126">
        <f t="shared" si="158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5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9">E597-E597*$G$2%</f>
        <v>235.95</v>
      </c>
      <c r="G597" s="75">
        <f t="shared" si="145"/>
        <v>188.76</v>
      </c>
      <c r="H597" s="76">
        <v>2400</v>
      </c>
      <c r="I597" s="72"/>
      <c r="J597" s="72"/>
      <c r="K597" s="75" t="str">
        <f t="shared" si="155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60">Q597/M597*D597</f>
        <v>0</v>
      </c>
      <c r="T597" s="126">
        <f t="shared" ref="T597:T629" si="161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9"/>
        <v>321.08</v>
      </c>
      <c r="G598" s="75">
        <f t="shared" si="145"/>
        <v>256.864</v>
      </c>
      <c r="H598" s="76">
        <v>1434</v>
      </c>
      <c r="I598" s="72"/>
      <c r="J598" s="72"/>
      <c r="K598" s="75" t="str">
        <f t="shared" si="155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60"/>
        <v>0</v>
      </c>
      <c r="T598" s="126">
        <f t="shared" si="161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9"/>
        <v>342.07</v>
      </c>
      <c r="G599" s="75">
        <f t="shared" si="145"/>
        <v>273.656</v>
      </c>
      <c r="H599" s="76">
        <v>1800</v>
      </c>
      <c r="I599" s="72"/>
      <c r="J599" s="72"/>
      <c r="K599" s="75" t="str">
        <f t="shared" si="155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60"/>
        <v>0</v>
      </c>
      <c r="T599" s="126">
        <f t="shared" si="161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9"/>
        <v>454.92</v>
      </c>
      <c r="G600" s="75">
        <f t="shared" si="145"/>
        <v>363.936</v>
      </c>
      <c r="H600" s="76">
        <v>1194</v>
      </c>
      <c r="I600" s="72"/>
      <c r="J600" s="72"/>
      <c r="K600" s="75" t="str">
        <f t="shared" si="155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60"/>
        <v>0</v>
      </c>
      <c r="T600" s="126">
        <f t="shared" si="161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9"/>
        <v>585.78</v>
      </c>
      <c r="G601" s="75">
        <f t="shared" si="145"/>
        <v>468.624</v>
      </c>
      <c r="H601" s="76">
        <v>1160</v>
      </c>
      <c r="I601" s="72"/>
      <c r="J601" s="72"/>
      <c r="K601" s="75" t="str">
        <f t="shared" si="155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60"/>
        <v>0</v>
      </c>
      <c r="T601" s="126">
        <f t="shared" si="161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9"/>
        <v>728.73</v>
      </c>
      <c r="G602" s="75">
        <f t="shared" si="145"/>
        <v>582.984</v>
      </c>
      <c r="H602" s="76">
        <v>588</v>
      </c>
      <c r="I602" s="72"/>
      <c r="J602" s="72"/>
      <c r="K602" s="75" t="str">
        <f t="shared" si="155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60"/>
        <v>0</v>
      </c>
      <c r="T602" s="126">
        <f t="shared" si="161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9"/>
        <v>581.08</v>
      </c>
      <c r="G603" s="75">
        <f t="shared" si="145"/>
        <v>464.864</v>
      </c>
      <c r="H603" s="76">
        <v>480</v>
      </c>
      <c r="I603" s="72"/>
      <c r="J603" s="72"/>
      <c r="K603" s="75" t="str">
        <f t="shared" si="155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60"/>
        <v>0</v>
      </c>
      <c r="T603" s="126">
        <f t="shared" si="161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9"/>
        <v>752.08</v>
      </c>
      <c r="G604" s="75">
        <f t="shared" si="145"/>
        <v>601.664</v>
      </c>
      <c r="H604" s="76">
        <v>360</v>
      </c>
      <c r="I604" s="72"/>
      <c r="J604" s="72"/>
      <c r="K604" s="75" t="str">
        <f t="shared" si="155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60"/>
        <v>0</v>
      </c>
      <c r="T604" s="126">
        <f t="shared" si="161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9"/>
        <v>902.85</v>
      </c>
      <c r="G605" s="75">
        <f t="shared" si="145"/>
        <v>722.28</v>
      </c>
      <c r="H605" s="76">
        <v>336</v>
      </c>
      <c r="I605" s="72"/>
      <c r="J605" s="72"/>
      <c r="K605" s="75" t="str">
        <f t="shared" si="155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60"/>
        <v>0</v>
      </c>
      <c r="T605" s="126">
        <f t="shared" si="161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9"/>
        <v>1112.69</v>
      </c>
      <c r="G606" s="75">
        <f t="shared" si="145"/>
        <v>890.152</v>
      </c>
      <c r="H606" s="76">
        <v>180</v>
      </c>
      <c r="I606" s="72"/>
      <c r="J606" s="72"/>
      <c r="K606" s="75" t="str">
        <f t="shared" si="155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60"/>
        <v>0</v>
      </c>
      <c r="T606" s="126">
        <f t="shared" si="161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9"/>
        <v>289.93</v>
      </c>
      <c r="G607" s="75">
        <f t="shared" si="145"/>
        <v>231.944</v>
      </c>
      <c r="H607" s="76">
        <v>449</v>
      </c>
      <c r="I607" s="72"/>
      <c r="J607" s="72"/>
      <c r="K607" s="75" t="str">
        <f t="shared" si="155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60"/>
        <v>0</v>
      </c>
      <c r="T607" s="126">
        <f t="shared" si="161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9"/>
        <v>483.37</v>
      </c>
      <c r="G608" s="75">
        <f t="shared" si="145"/>
        <v>386.696</v>
      </c>
      <c r="H608" s="76">
        <v>359</v>
      </c>
      <c r="I608" s="72"/>
      <c r="J608" s="72"/>
      <c r="K608" s="75" t="str">
        <f t="shared" si="155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60"/>
        <v>0</v>
      </c>
      <c r="T608" s="126">
        <f t="shared" si="161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9"/>
        <v>552.04</v>
      </c>
      <c r="G609" s="75">
        <f t="shared" si="145"/>
        <v>441.632</v>
      </c>
      <c r="H609" s="76">
        <v>336</v>
      </c>
      <c r="I609" s="72"/>
      <c r="J609" s="72"/>
      <c r="K609" s="75" t="str">
        <f t="shared" si="155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60"/>
        <v>0</v>
      </c>
      <c r="T609" s="126">
        <f t="shared" si="161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9"/>
        <v>639.43</v>
      </c>
      <c r="G610" s="75">
        <f t="shared" ref="G610:G622" si="162">E610-(20*E610/100)</f>
        <v>511.544</v>
      </c>
      <c r="H610" s="76">
        <v>300</v>
      </c>
      <c r="I610" s="72"/>
      <c r="J610" s="72"/>
      <c r="K610" s="75" t="str">
        <f t="shared" si="155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60"/>
        <v>0</v>
      </c>
      <c r="T610" s="126">
        <f t="shared" si="161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9"/>
        <v>754.16</v>
      </c>
      <c r="G611" s="75">
        <f t="shared" si="162"/>
        <v>603.328</v>
      </c>
      <c r="H611" s="76">
        <v>168</v>
      </c>
      <c r="I611" s="72"/>
      <c r="J611" s="72"/>
      <c r="K611" s="75" t="str">
        <f t="shared" si="155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60"/>
        <v>0</v>
      </c>
      <c r="T611" s="126">
        <f t="shared" si="161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9"/>
        <v>921.01</v>
      </c>
      <c r="G612" s="75">
        <f t="shared" si="162"/>
        <v>736.808</v>
      </c>
      <c r="H612" s="76">
        <v>132</v>
      </c>
      <c r="I612" s="72"/>
      <c r="J612" s="72"/>
      <c r="K612" s="75" t="str">
        <f t="shared" si="155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60"/>
        <v>0</v>
      </c>
      <c r="T612" s="126">
        <f t="shared" si="161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9"/>
        <v>822.17</v>
      </c>
      <c r="G613" s="75">
        <f t="shared" si="162"/>
        <v>657.736</v>
      </c>
      <c r="H613" s="76">
        <v>168</v>
      </c>
      <c r="I613" s="72"/>
      <c r="J613" s="72"/>
      <c r="K613" s="75" t="str">
        <f t="shared" si="155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60"/>
        <v>0</v>
      </c>
      <c r="T613" s="126">
        <f t="shared" si="161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9"/>
        <v>825.33</v>
      </c>
      <c r="G614" s="75">
        <f t="shared" si="162"/>
        <v>660.264</v>
      </c>
      <c r="H614" s="76">
        <v>156</v>
      </c>
      <c r="I614" s="72"/>
      <c r="J614" s="72"/>
      <c r="K614" s="75" t="str">
        <f t="shared" si="155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60"/>
        <v>0</v>
      </c>
      <c r="T614" s="126">
        <f t="shared" si="161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9"/>
        <v>1120.05</v>
      </c>
      <c r="G615" s="75">
        <f t="shared" si="162"/>
        <v>896.04</v>
      </c>
      <c r="H615" s="76">
        <v>168</v>
      </c>
      <c r="I615" s="72"/>
      <c r="J615" s="72"/>
      <c r="K615" s="75" t="str">
        <f t="shared" si="155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60"/>
        <v>0</v>
      </c>
      <c r="T615" s="126">
        <f t="shared" si="161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9"/>
        <v>1282.6</v>
      </c>
      <c r="G616" s="75">
        <f t="shared" si="162"/>
        <v>1026.08</v>
      </c>
      <c r="H616" s="76">
        <v>156</v>
      </c>
      <c r="I616" s="72"/>
      <c r="J616" s="72"/>
      <c r="K616" s="75" t="str">
        <f t="shared" si="155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60"/>
        <v>0</v>
      </c>
      <c r="T616" s="126">
        <f t="shared" si="161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9"/>
        <v>338.08</v>
      </c>
      <c r="G617" s="75">
        <f t="shared" si="162"/>
        <v>270.464</v>
      </c>
      <c r="H617" s="76">
        <v>280</v>
      </c>
      <c r="I617" s="72"/>
      <c r="J617" s="72"/>
      <c r="K617" s="75" t="str">
        <f t="shared" si="155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60"/>
        <v>0</v>
      </c>
      <c r="T617" s="126">
        <f t="shared" si="161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9"/>
        <v>384.19</v>
      </c>
      <c r="G618" s="75">
        <f t="shared" si="162"/>
        <v>307.352</v>
      </c>
      <c r="H618" s="76">
        <v>300</v>
      </c>
      <c r="I618" s="72"/>
      <c r="J618" s="72"/>
      <c r="K618" s="75" t="str">
        <f t="shared" si="155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60"/>
        <v>0</v>
      </c>
      <c r="T618" s="126">
        <f t="shared" si="161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9"/>
        <v>459.37</v>
      </c>
      <c r="G619" s="75">
        <f t="shared" si="162"/>
        <v>367.496</v>
      </c>
      <c r="H619" s="76">
        <v>300</v>
      </c>
      <c r="I619" s="72"/>
      <c r="J619" s="72"/>
      <c r="K619" s="75" t="str">
        <f t="shared" si="155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60"/>
        <v>0</v>
      </c>
      <c r="T619" s="126">
        <f t="shared" si="161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9"/>
        <v>509.24</v>
      </c>
      <c r="G620" s="75">
        <f t="shared" si="162"/>
        <v>407.392</v>
      </c>
      <c r="H620" s="76">
        <v>300</v>
      </c>
      <c r="I620" s="72"/>
      <c r="J620" s="72"/>
      <c r="K620" s="75" t="str">
        <f t="shared" si="155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60"/>
        <v>0</v>
      </c>
      <c r="T620" s="126">
        <f t="shared" si="161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9"/>
        <v>639.83</v>
      </c>
      <c r="G621" s="75">
        <f t="shared" si="162"/>
        <v>511.864</v>
      </c>
      <c r="H621" s="76">
        <v>300</v>
      </c>
      <c r="I621" s="72"/>
      <c r="J621" s="72"/>
      <c r="K621" s="75" t="str">
        <f t="shared" si="155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60"/>
        <v>0</v>
      </c>
      <c r="T621" s="126">
        <f t="shared" si="161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9"/>
        <v>825.97</v>
      </c>
      <c r="G622" s="75">
        <f t="shared" si="162"/>
        <v>660.776</v>
      </c>
      <c r="H622" s="76">
        <v>150</v>
      </c>
      <c r="I622" s="72"/>
      <c r="J622" s="72"/>
      <c r="K622" s="75" t="str">
        <f t="shared" si="155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60"/>
        <v>0</v>
      </c>
      <c r="T622" s="126">
        <f t="shared" si="161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9"/>
        <v>711.06</v>
      </c>
      <c r="G623" s="75">
        <f t="shared" ref="G623:G629" si="163">E623-(20*E623/100)</f>
        <v>568.848</v>
      </c>
      <c r="H623" s="76">
        <v>150</v>
      </c>
      <c r="I623" s="72"/>
      <c r="J623" s="72"/>
      <c r="K623" s="75" t="str">
        <f t="shared" si="155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60"/>
        <v>0</v>
      </c>
      <c r="T623" s="126">
        <f t="shared" si="161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9"/>
        <v>863.97</v>
      </c>
      <c r="G624" s="75">
        <f t="shared" si="163"/>
        <v>691.176</v>
      </c>
      <c r="H624" s="76">
        <v>140</v>
      </c>
      <c r="I624" s="72"/>
      <c r="J624" s="72"/>
      <c r="K624" s="75" t="str">
        <f t="shared" si="155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60"/>
        <v>0</v>
      </c>
      <c r="T624" s="126">
        <f t="shared" si="161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9"/>
        <v>935.75</v>
      </c>
      <c r="G625" s="75">
        <f t="shared" si="163"/>
        <v>748.6</v>
      </c>
      <c r="H625" s="76">
        <v>150</v>
      </c>
      <c r="I625" s="72"/>
      <c r="J625" s="72"/>
      <c r="K625" s="75" t="str">
        <f t="shared" si="155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60"/>
        <v>0</v>
      </c>
      <c r="T625" s="126">
        <f t="shared" si="161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9"/>
        <v>1182.9</v>
      </c>
      <c r="G626" s="75">
        <f t="shared" si="163"/>
        <v>946.32</v>
      </c>
      <c r="H626" s="76">
        <v>140</v>
      </c>
      <c r="I626" s="72"/>
      <c r="J626" s="72"/>
      <c r="K626" s="75" t="str">
        <f t="shared" si="155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60"/>
        <v>0</v>
      </c>
      <c r="T626" s="126">
        <f t="shared" si="161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9"/>
        <v>45.02</v>
      </c>
      <c r="G627" s="75">
        <f t="shared" si="163"/>
        <v>36.016</v>
      </c>
      <c r="H627" s="76">
        <v>2100</v>
      </c>
      <c r="I627" s="72"/>
      <c r="J627" s="72"/>
      <c r="K627" s="75" t="str">
        <f t="shared" si="155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60"/>
        <v>0</v>
      </c>
      <c r="T627" s="126">
        <f t="shared" si="161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9"/>
        <v>80.29</v>
      </c>
      <c r="G628" s="75">
        <f t="shared" si="163"/>
        <v>64.232</v>
      </c>
      <c r="H628" s="76">
        <v>1900</v>
      </c>
      <c r="I628" s="72"/>
      <c r="J628" s="72"/>
      <c r="K628" s="75" t="str">
        <f t="shared" si="155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60"/>
        <v>0</v>
      </c>
      <c r="T628" s="126">
        <f t="shared" si="161"/>
        <v>0</v>
      </c>
      <c r="U628" s="22"/>
    </row>
    <row r="629" s="19" customFormat="1" outlineLevel="1" spans="1:21">
      <c r="A629" s="84" t="s">
        <v>1813</v>
      </c>
      <c r="B629" s="177" t="s">
        <v>1814</v>
      </c>
      <c r="C629" s="72" t="s">
        <v>350</v>
      </c>
      <c r="D629" s="73"/>
      <c r="E629" s="75">
        <v>72.62</v>
      </c>
      <c r="F629" s="75">
        <f t="shared" si="159"/>
        <v>72.62</v>
      </c>
      <c r="G629" s="75">
        <f t="shared" si="163"/>
        <v>58.096</v>
      </c>
      <c r="H629" s="78"/>
      <c r="I629" s="72"/>
      <c r="J629" s="72"/>
      <c r="K629" s="75" t="str">
        <f t="shared" si="155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60"/>
        <v>0</v>
      </c>
      <c r="T629" s="126">
        <f t="shared" si="161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5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8">
        <v>8.94</v>
      </c>
      <c r="F631" s="75">
        <f t="shared" ref="F631:F643" si="164">E631-E631*$G$2%</f>
        <v>8.94</v>
      </c>
      <c r="G631" s="75">
        <f t="shared" ref="G631:G664" si="165">E631-(20*E631/100)</f>
        <v>7.152</v>
      </c>
      <c r="H631" s="76">
        <v>51600</v>
      </c>
      <c r="I631" s="72"/>
      <c r="J631" s="72"/>
      <c r="K631" s="75" t="str">
        <f t="shared" si="155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6" t="s">
        <v>1819</v>
      </c>
      <c r="Q631" s="137">
        <v>21.7</v>
      </c>
      <c r="R631" s="138">
        <v>0.054188</v>
      </c>
      <c r="S631" s="125">
        <f t="shared" ref="S631:S643" si="166">Q631/M631*D631</f>
        <v>0</v>
      </c>
      <c r="T631" s="126">
        <f t="shared" ref="T631:T643" si="167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8">
        <v>11.82</v>
      </c>
      <c r="F632" s="75">
        <f t="shared" si="164"/>
        <v>11.82</v>
      </c>
      <c r="G632" s="75">
        <f t="shared" si="165"/>
        <v>9.456</v>
      </c>
      <c r="H632" s="76">
        <v>2400</v>
      </c>
      <c r="I632" s="72"/>
      <c r="J632" s="72"/>
      <c r="K632" s="75" t="str">
        <f t="shared" si="155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6" t="s">
        <v>1822</v>
      </c>
      <c r="Q632" s="137">
        <v>19.5</v>
      </c>
      <c r="R632" s="138">
        <v>0.054188</v>
      </c>
      <c r="S632" s="125">
        <f t="shared" si="166"/>
        <v>0</v>
      </c>
      <c r="T632" s="126">
        <f t="shared" si="167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9">
        <v>13.75</v>
      </c>
      <c r="F633" s="75">
        <f t="shared" si="164"/>
        <v>13.75</v>
      </c>
      <c r="G633" s="75">
        <f t="shared" si="165"/>
        <v>11</v>
      </c>
      <c r="H633" s="76">
        <v>22000</v>
      </c>
      <c r="I633" s="72"/>
      <c r="J633" s="72"/>
      <c r="K633" s="75" t="str">
        <f t="shared" si="155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6" t="s">
        <v>1825</v>
      </c>
      <c r="Q633" s="137">
        <v>21</v>
      </c>
      <c r="R633" s="138">
        <v>0.054188</v>
      </c>
      <c r="S633" s="125">
        <f t="shared" si="166"/>
        <v>0</v>
      </c>
      <c r="T633" s="126">
        <f t="shared" si="167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9">
        <v>15.97</v>
      </c>
      <c r="F634" s="75">
        <f t="shared" si="164"/>
        <v>15.97</v>
      </c>
      <c r="G634" s="75">
        <f t="shared" si="165"/>
        <v>12.776</v>
      </c>
      <c r="H634" s="76">
        <v>9000</v>
      </c>
      <c r="I634" s="72"/>
      <c r="J634" s="72"/>
      <c r="K634" s="75" t="str">
        <f t="shared" si="155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6" t="s">
        <v>1828</v>
      </c>
      <c r="Q634" s="137">
        <v>17.9</v>
      </c>
      <c r="R634" s="138">
        <v>0.054188</v>
      </c>
      <c r="S634" s="125">
        <f t="shared" si="166"/>
        <v>0</v>
      </c>
      <c r="T634" s="126">
        <f t="shared" si="167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8">
        <v>20.78</v>
      </c>
      <c r="F635" s="75">
        <f t="shared" si="164"/>
        <v>20.78</v>
      </c>
      <c r="G635" s="75">
        <f t="shared" si="165"/>
        <v>16.624</v>
      </c>
      <c r="H635" s="78"/>
      <c r="I635" s="72"/>
      <c r="J635" s="72"/>
      <c r="K635" s="75" t="str">
        <f t="shared" si="155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6" t="s">
        <v>1831</v>
      </c>
      <c r="Q635" s="137">
        <v>19.15</v>
      </c>
      <c r="R635" s="138">
        <v>0.054188</v>
      </c>
      <c r="S635" s="125">
        <f t="shared" si="166"/>
        <v>0</v>
      </c>
      <c r="T635" s="126">
        <f t="shared" si="167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8">
        <v>22.05</v>
      </c>
      <c r="F636" s="75">
        <f t="shared" si="164"/>
        <v>22.05</v>
      </c>
      <c r="G636" s="75">
        <f t="shared" si="165"/>
        <v>17.64</v>
      </c>
      <c r="H636" s="76">
        <v>10640</v>
      </c>
      <c r="I636" s="72"/>
      <c r="J636" s="72"/>
      <c r="K636" s="75" t="str">
        <f t="shared" si="155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6" t="s">
        <v>1834</v>
      </c>
      <c r="Q636" s="137">
        <v>18.78</v>
      </c>
      <c r="R636" s="138">
        <v>0.054188</v>
      </c>
      <c r="S636" s="125">
        <f t="shared" si="166"/>
        <v>0</v>
      </c>
      <c r="T636" s="126">
        <f t="shared" si="167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8">
        <v>29.75</v>
      </c>
      <c r="F637" s="75">
        <f t="shared" si="164"/>
        <v>29.75</v>
      </c>
      <c r="G637" s="75">
        <f t="shared" si="165"/>
        <v>23.8</v>
      </c>
      <c r="H637" s="78"/>
      <c r="I637" s="72"/>
      <c r="J637" s="72" t="s">
        <v>818</v>
      </c>
      <c r="K637" s="75" t="str">
        <f t="shared" si="155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6" t="s">
        <v>1837</v>
      </c>
      <c r="Q637" s="137">
        <v>16.33</v>
      </c>
      <c r="R637" s="138">
        <v>0.054188</v>
      </c>
      <c r="S637" s="125">
        <f t="shared" si="166"/>
        <v>0</v>
      </c>
      <c r="T637" s="126">
        <f t="shared" si="167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8">
        <v>37.03</v>
      </c>
      <c r="F638" s="75">
        <f t="shared" si="164"/>
        <v>37.03</v>
      </c>
      <c r="G638" s="75">
        <f t="shared" si="165"/>
        <v>29.624</v>
      </c>
      <c r="H638" s="76">
        <v>8200</v>
      </c>
      <c r="I638" s="72"/>
      <c r="J638" s="72"/>
      <c r="K638" s="75" t="str">
        <f t="shared" si="155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6" t="s">
        <v>1840</v>
      </c>
      <c r="Q638" s="137">
        <v>19.5</v>
      </c>
      <c r="R638" s="138">
        <v>0.054188</v>
      </c>
      <c r="S638" s="125">
        <f t="shared" si="166"/>
        <v>0</v>
      </c>
      <c r="T638" s="126">
        <f t="shared" si="167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8">
        <v>50.7</v>
      </c>
      <c r="F639" s="75">
        <f t="shared" si="164"/>
        <v>50.7</v>
      </c>
      <c r="G639" s="75">
        <f t="shared" si="165"/>
        <v>40.56</v>
      </c>
      <c r="H639" s="76">
        <v>4200</v>
      </c>
      <c r="I639" s="72"/>
      <c r="J639" s="72" t="s">
        <v>361</v>
      </c>
      <c r="K639" s="75" t="str">
        <f t="shared" si="155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6" t="s">
        <v>1843</v>
      </c>
      <c r="Q639" s="137">
        <v>16</v>
      </c>
      <c r="R639" s="138">
        <v>0.054188</v>
      </c>
      <c r="S639" s="125">
        <f t="shared" si="166"/>
        <v>0</v>
      </c>
      <c r="T639" s="126">
        <f t="shared" si="167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8">
        <v>103.67</v>
      </c>
      <c r="F640" s="75">
        <f t="shared" si="164"/>
        <v>103.67</v>
      </c>
      <c r="G640" s="75">
        <f t="shared" si="165"/>
        <v>82.936</v>
      </c>
      <c r="H640" s="76">
        <v>1300</v>
      </c>
      <c r="I640" s="72"/>
      <c r="J640" s="72" t="s">
        <v>361</v>
      </c>
      <c r="K640" s="75" t="str">
        <f t="shared" ref="K640:K703" si="168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6" t="s">
        <v>1846</v>
      </c>
      <c r="Q640" s="137">
        <v>15.8</v>
      </c>
      <c r="R640" s="138">
        <v>0.054188</v>
      </c>
      <c r="S640" s="125">
        <f t="shared" si="166"/>
        <v>0</v>
      </c>
      <c r="T640" s="126">
        <f t="shared" si="167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8">
        <v>128.95</v>
      </c>
      <c r="F641" s="75">
        <f t="shared" si="164"/>
        <v>128.95</v>
      </c>
      <c r="G641" s="75">
        <f t="shared" si="165"/>
        <v>103.16</v>
      </c>
      <c r="H641" s="76">
        <v>3279</v>
      </c>
      <c r="I641" s="72"/>
      <c r="J641" s="72"/>
      <c r="K641" s="75" t="str">
        <f t="shared" si="168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6" t="s">
        <v>1849</v>
      </c>
      <c r="Q641" s="137">
        <v>18.8</v>
      </c>
      <c r="R641" s="138">
        <v>0.069696</v>
      </c>
      <c r="S641" s="125">
        <f t="shared" si="166"/>
        <v>0</v>
      </c>
      <c r="T641" s="126">
        <f t="shared" si="167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80">
        <v>133.76</v>
      </c>
      <c r="F642" s="75">
        <f t="shared" si="164"/>
        <v>133.76</v>
      </c>
      <c r="G642" s="75">
        <f t="shared" si="165"/>
        <v>107.008</v>
      </c>
      <c r="H642" s="78"/>
      <c r="I642" s="72"/>
      <c r="J642" s="72" t="s">
        <v>361</v>
      </c>
      <c r="K642" s="75" t="str">
        <f t="shared" si="168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6" t="s">
        <v>1852</v>
      </c>
      <c r="Q642" s="137">
        <v>13.38</v>
      </c>
      <c r="R642" s="138">
        <v>0.054188</v>
      </c>
      <c r="S642" s="125">
        <f t="shared" si="166"/>
        <v>0</v>
      </c>
      <c r="T642" s="126">
        <f t="shared" si="167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80">
        <v>227.08</v>
      </c>
      <c r="F643" s="75">
        <f t="shared" si="164"/>
        <v>227.08</v>
      </c>
      <c r="G643" s="75">
        <f t="shared" si="165"/>
        <v>181.664</v>
      </c>
      <c r="H643" s="76">
        <v>1010</v>
      </c>
      <c r="I643" s="72"/>
      <c r="J643" s="72"/>
      <c r="K643" s="75" t="str">
        <f t="shared" si="168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6" t="s">
        <v>1855</v>
      </c>
      <c r="Q643" s="137">
        <v>11.67</v>
      </c>
      <c r="R643" s="138">
        <v>0.054188</v>
      </c>
      <c r="S643" s="125">
        <f t="shared" si="166"/>
        <v>0</v>
      </c>
      <c r="T643" s="126">
        <f t="shared" si="167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8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81">
        <v>8.94</v>
      </c>
      <c r="F645" s="75">
        <f t="shared" ref="F645:F655" si="169">E645-E645*$G$2%</f>
        <v>8.94</v>
      </c>
      <c r="G645" s="75">
        <f t="shared" si="165"/>
        <v>7.152</v>
      </c>
      <c r="H645" s="76">
        <v>4185</v>
      </c>
      <c r="I645" s="72"/>
      <c r="J645" s="72"/>
      <c r="K645" s="75" t="str">
        <f t="shared" si="168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6" t="s">
        <v>1859</v>
      </c>
      <c r="Q645" s="137">
        <v>24.1</v>
      </c>
      <c r="R645" s="138">
        <v>0.54188</v>
      </c>
      <c r="S645" s="125">
        <f t="shared" ref="S645:S655" si="170">Q645/M645*D645</f>
        <v>0</v>
      </c>
      <c r="T645" s="126">
        <f t="shared" ref="T645:T655" si="171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81">
        <v>11.82</v>
      </c>
      <c r="F646" s="75">
        <f t="shared" si="169"/>
        <v>11.82</v>
      </c>
      <c r="G646" s="75">
        <f t="shared" si="165"/>
        <v>9.456</v>
      </c>
      <c r="H646" s="76">
        <v>3500</v>
      </c>
      <c r="I646" s="72"/>
      <c r="J646" s="72"/>
      <c r="K646" s="75" t="str">
        <f t="shared" si="168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6" t="s">
        <v>1862</v>
      </c>
      <c r="Q646" s="137">
        <v>23.06</v>
      </c>
      <c r="R646" s="138">
        <v>0.54188</v>
      </c>
      <c r="S646" s="125">
        <f t="shared" si="170"/>
        <v>0</v>
      </c>
      <c r="T646" s="126">
        <f t="shared" si="171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2">
        <v>13.75</v>
      </c>
      <c r="F647" s="75">
        <f t="shared" si="169"/>
        <v>13.75</v>
      </c>
      <c r="G647" s="75">
        <f t="shared" si="165"/>
        <v>11</v>
      </c>
      <c r="H647" s="76">
        <v>1200</v>
      </c>
      <c r="I647" s="72"/>
      <c r="J647" s="72"/>
      <c r="K647" s="75" t="str">
        <f t="shared" si="168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6" t="s">
        <v>1865</v>
      </c>
      <c r="Q647" s="137">
        <v>23.96</v>
      </c>
      <c r="R647" s="138">
        <v>0.54188</v>
      </c>
      <c r="S647" s="125">
        <f t="shared" si="170"/>
        <v>0</v>
      </c>
      <c r="T647" s="126">
        <f t="shared" si="171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2">
        <v>15.97</v>
      </c>
      <c r="F648" s="75">
        <f t="shared" si="169"/>
        <v>15.97</v>
      </c>
      <c r="G648" s="75">
        <f t="shared" si="165"/>
        <v>12.776</v>
      </c>
      <c r="H648" s="76">
        <v>2700</v>
      </c>
      <c r="I648" s="72"/>
      <c r="J648" s="72"/>
      <c r="K648" s="75" t="str">
        <f t="shared" si="168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6" t="s">
        <v>1868</v>
      </c>
      <c r="Q648" s="137">
        <v>19.24</v>
      </c>
      <c r="R648" s="138">
        <v>0.54188</v>
      </c>
      <c r="S648" s="125">
        <f t="shared" si="170"/>
        <v>0</v>
      </c>
      <c r="T648" s="126">
        <f t="shared" si="171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81">
        <v>20.78</v>
      </c>
      <c r="F649" s="75">
        <f t="shared" si="169"/>
        <v>20.78</v>
      </c>
      <c r="G649" s="75">
        <f t="shared" si="165"/>
        <v>16.624</v>
      </c>
      <c r="H649" s="76">
        <v>1</v>
      </c>
      <c r="I649" s="72"/>
      <c r="J649" s="72"/>
      <c r="K649" s="75" t="str">
        <f t="shared" si="168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6" t="s">
        <v>1871</v>
      </c>
      <c r="Q649" s="137">
        <v>22.33</v>
      </c>
      <c r="R649" s="138">
        <v>0.54188</v>
      </c>
      <c r="S649" s="125">
        <f t="shared" si="170"/>
        <v>0</v>
      </c>
      <c r="T649" s="126">
        <f t="shared" si="171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81">
        <v>22.05</v>
      </c>
      <c r="F650" s="75">
        <f t="shared" si="169"/>
        <v>22.05</v>
      </c>
      <c r="G650" s="75">
        <f t="shared" si="165"/>
        <v>17.64</v>
      </c>
      <c r="H650" s="76">
        <v>3300</v>
      </c>
      <c r="I650" s="72"/>
      <c r="J650" s="72"/>
      <c r="K650" s="75" t="str">
        <f t="shared" si="168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6" t="s">
        <v>1874</v>
      </c>
      <c r="Q650" s="123">
        <v>18.78</v>
      </c>
      <c r="R650" s="124">
        <v>0.54188</v>
      </c>
      <c r="S650" s="125">
        <f t="shared" si="170"/>
        <v>0</v>
      </c>
      <c r="T650" s="126">
        <f t="shared" si="171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81">
        <v>29.75</v>
      </c>
      <c r="F651" s="75">
        <f t="shared" si="169"/>
        <v>29.75</v>
      </c>
      <c r="G651" s="75">
        <f t="shared" si="165"/>
        <v>23.8</v>
      </c>
      <c r="H651" s="76">
        <v>3000</v>
      </c>
      <c r="I651" s="72"/>
      <c r="J651" s="72"/>
      <c r="K651" s="75" t="str">
        <f t="shared" si="168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6" t="s">
        <v>1877</v>
      </c>
      <c r="Q651" s="137">
        <v>20.8</v>
      </c>
      <c r="R651" s="138">
        <v>0.54188</v>
      </c>
      <c r="S651" s="125">
        <f t="shared" si="170"/>
        <v>0</v>
      </c>
      <c r="T651" s="126">
        <f t="shared" si="171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81">
        <v>50.7</v>
      </c>
      <c r="F652" s="75">
        <f t="shared" si="169"/>
        <v>50.7</v>
      </c>
      <c r="G652" s="75">
        <f t="shared" si="165"/>
        <v>40.56</v>
      </c>
      <c r="H652" s="76">
        <v>750</v>
      </c>
      <c r="I652" s="72"/>
      <c r="J652" s="72"/>
      <c r="K652" s="75" t="str">
        <f t="shared" si="168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6" t="s">
        <v>1880</v>
      </c>
      <c r="Q652" s="137">
        <v>14.56</v>
      </c>
      <c r="R652" s="138">
        <v>0.54188</v>
      </c>
      <c r="S652" s="125">
        <f t="shared" si="170"/>
        <v>0</v>
      </c>
      <c r="T652" s="126">
        <f t="shared" si="171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81">
        <v>103.67</v>
      </c>
      <c r="F653" s="75">
        <f t="shared" si="169"/>
        <v>103.67</v>
      </c>
      <c r="G653" s="75">
        <f t="shared" si="165"/>
        <v>82.936</v>
      </c>
      <c r="H653" s="76">
        <v>1860</v>
      </c>
      <c r="I653" s="72"/>
      <c r="J653" s="72"/>
      <c r="K653" s="75" t="str">
        <f t="shared" si="168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6" t="s">
        <v>1883</v>
      </c>
      <c r="Q653" s="137">
        <v>11.5</v>
      </c>
      <c r="R653" s="138">
        <v>0.54188</v>
      </c>
      <c r="S653" s="125">
        <f t="shared" si="170"/>
        <v>0</v>
      </c>
      <c r="T653" s="126">
        <f t="shared" si="171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81">
        <v>133.76</v>
      </c>
      <c r="F654" s="75">
        <f t="shared" si="169"/>
        <v>133.76</v>
      </c>
      <c r="G654" s="75">
        <f t="shared" si="165"/>
        <v>107.008</v>
      </c>
      <c r="H654" s="78"/>
      <c r="I654" s="72"/>
      <c r="J654" s="72" t="s">
        <v>361</v>
      </c>
      <c r="K654" s="75" t="str">
        <f t="shared" si="168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6" t="s">
        <v>1886</v>
      </c>
      <c r="Q654" s="137">
        <v>13.54</v>
      </c>
      <c r="R654" s="138">
        <v>0.54188</v>
      </c>
      <c r="S654" s="125">
        <f t="shared" si="170"/>
        <v>0</v>
      </c>
      <c r="T654" s="126">
        <f t="shared" si="171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81">
        <v>227.08</v>
      </c>
      <c r="F655" s="75">
        <f t="shared" si="169"/>
        <v>227.08</v>
      </c>
      <c r="G655" s="75">
        <f t="shared" si="165"/>
        <v>181.664</v>
      </c>
      <c r="H655" s="78"/>
      <c r="I655" s="72"/>
      <c r="J655" s="72" t="s">
        <v>361</v>
      </c>
      <c r="K655" s="75" t="str">
        <f t="shared" si="168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6" t="s">
        <v>1889</v>
      </c>
      <c r="Q655" s="137">
        <v>11.67</v>
      </c>
      <c r="R655" s="138">
        <v>0.54188</v>
      </c>
      <c r="S655" s="125">
        <f t="shared" si="170"/>
        <v>0</v>
      </c>
      <c r="T655" s="126">
        <f t="shared" si="171"/>
        <v>0</v>
      </c>
    </row>
    <row r="656" s="19" customFormat="1" outlineLevel="1" spans="1:21">
      <c r="A656" s="65" t="s">
        <v>75</v>
      </c>
      <c r="B656" s="66"/>
      <c r="C656" s="72"/>
      <c r="D656" s="73"/>
      <c r="E656" s="180"/>
      <c r="F656" s="75"/>
      <c r="G656" s="75"/>
      <c r="H656" s="78"/>
      <c r="I656" s="72"/>
      <c r="J656" s="72"/>
      <c r="K656" s="75" t="str">
        <f t="shared" si="168"/>
        <v/>
      </c>
      <c r="L656" s="72"/>
      <c r="M656" s="72"/>
      <c r="N656" s="109"/>
      <c r="O656" s="149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771</v>
      </c>
      <c r="D657" s="73"/>
      <c r="E657" s="180">
        <v>255.1</v>
      </c>
      <c r="F657" s="75">
        <f t="shared" ref="F657:F669" si="172">E657-E657*$G$2%</f>
        <v>255.1</v>
      </c>
      <c r="G657" s="75">
        <f t="shared" si="165"/>
        <v>204.08</v>
      </c>
      <c r="H657" s="76">
        <v>1335</v>
      </c>
      <c r="I657" s="72"/>
      <c r="J657" s="72"/>
      <c r="K657" s="75" t="str">
        <f t="shared" si="168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3">Q657/M657*D657</f>
        <v>0</v>
      </c>
      <c r="T657" s="126">
        <f t="shared" ref="T657:T669" si="174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771</v>
      </c>
      <c r="D658" s="73"/>
      <c r="E658" s="180">
        <v>309.07</v>
      </c>
      <c r="F658" s="75">
        <f t="shared" si="172"/>
        <v>309.07</v>
      </c>
      <c r="G658" s="75">
        <f t="shared" si="165"/>
        <v>247.256</v>
      </c>
      <c r="H658" s="76">
        <v>926</v>
      </c>
      <c r="I658" s="72"/>
      <c r="J658" s="72"/>
      <c r="K658" s="75" t="str">
        <f t="shared" si="168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3"/>
        <v>0</v>
      </c>
      <c r="T658" s="126">
        <f t="shared" si="174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771</v>
      </c>
      <c r="D659" s="73"/>
      <c r="E659" s="180">
        <v>412.85</v>
      </c>
      <c r="F659" s="75">
        <f t="shared" si="172"/>
        <v>412.85</v>
      </c>
      <c r="G659" s="75">
        <f t="shared" si="165"/>
        <v>330.28</v>
      </c>
      <c r="H659" s="76">
        <v>676</v>
      </c>
      <c r="I659" s="72"/>
      <c r="J659" s="72"/>
      <c r="K659" s="75" t="str">
        <f t="shared" si="168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3"/>
        <v>0</v>
      </c>
      <c r="T659" s="126">
        <f t="shared" si="174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771</v>
      </c>
      <c r="D660" s="73"/>
      <c r="E660" s="180">
        <v>230.09</v>
      </c>
      <c r="F660" s="75">
        <f t="shared" si="172"/>
        <v>230.09</v>
      </c>
      <c r="G660" s="75">
        <f t="shared" si="165"/>
        <v>184.072</v>
      </c>
      <c r="H660" s="76">
        <v>1122</v>
      </c>
      <c r="I660" s="72"/>
      <c r="J660" s="72"/>
      <c r="K660" s="75" t="str">
        <f t="shared" si="168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3"/>
        <v>0</v>
      </c>
      <c r="T660" s="126">
        <f t="shared" si="174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771</v>
      </c>
      <c r="D661" s="73"/>
      <c r="E661" s="180">
        <v>294.16</v>
      </c>
      <c r="F661" s="75">
        <f t="shared" si="172"/>
        <v>294.16</v>
      </c>
      <c r="G661" s="75">
        <f t="shared" si="165"/>
        <v>235.328</v>
      </c>
      <c r="H661" s="76">
        <v>625</v>
      </c>
      <c r="I661" s="72"/>
      <c r="J661" s="72"/>
      <c r="K661" s="75" t="str">
        <f t="shared" si="168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3"/>
        <v>0</v>
      </c>
      <c r="T661" s="126">
        <f t="shared" si="174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771</v>
      </c>
      <c r="D662" s="73"/>
      <c r="E662" s="180">
        <v>305.5</v>
      </c>
      <c r="F662" s="75">
        <f t="shared" si="172"/>
        <v>305.5</v>
      </c>
      <c r="G662" s="75">
        <f t="shared" si="165"/>
        <v>244.4</v>
      </c>
      <c r="H662" s="76">
        <v>813</v>
      </c>
      <c r="I662" s="72"/>
      <c r="J662" s="72"/>
      <c r="K662" s="75" t="str">
        <f t="shared" si="168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3"/>
        <v>0</v>
      </c>
      <c r="T662" s="126">
        <f t="shared" si="174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771</v>
      </c>
      <c r="D663" s="73"/>
      <c r="E663" s="180">
        <v>389.43</v>
      </c>
      <c r="F663" s="75">
        <f t="shared" si="172"/>
        <v>389.43</v>
      </c>
      <c r="G663" s="75">
        <f t="shared" si="165"/>
        <v>311.544</v>
      </c>
      <c r="H663" s="76">
        <v>623</v>
      </c>
      <c r="I663" s="72"/>
      <c r="J663" s="72"/>
      <c r="K663" s="75" t="str">
        <f t="shared" si="168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3"/>
        <v>0</v>
      </c>
      <c r="T663" s="126">
        <f t="shared" si="174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771</v>
      </c>
      <c r="D664" s="73"/>
      <c r="E664" s="180">
        <v>475.94</v>
      </c>
      <c r="F664" s="75">
        <f t="shared" si="172"/>
        <v>475.94</v>
      </c>
      <c r="G664" s="75">
        <f t="shared" si="165"/>
        <v>380.752</v>
      </c>
      <c r="H664" s="76">
        <v>315</v>
      </c>
      <c r="I664" s="72"/>
      <c r="J664" s="72"/>
      <c r="K664" s="75" t="str">
        <f t="shared" si="168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3"/>
        <v>0</v>
      </c>
      <c r="T664" s="126">
        <f t="shared" si="174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771</v>
      </c>
      <c r="D665" s="73"/>
      <c r="E665" s="180">
        <v>750.46</v>
      </c>
      <c r="F665" s="75">
        <f t="shared" si="172"/>
        <v>750.46</v>
      </c>
      <c r="G665" s="75">
        <f t="shared" ref="G665:G728" si="175">E665-(20*E665/100)</f>
        <v>600.368</v>
      </c>
      <c r="H665" s="76">
        <v>782</v>
      </c>
      <c r="I665" s="72"/>
      <c r="J665" s="72"/>
      <c r="K665" s="75" t="str">
        <f t="shared" si="168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3"/>
        <v>0</v>
      </c>
      <c r="T665" s="126">
        <f t="shared" si="174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771</v>
      </c>
      <c r="D666" s="73"/>
      <c r="E666" s="180">
        <v>678.07</v>
      </c>
      <c r="F666" s="75">
        <f t="shared" si="172"/>
        <v>678.07</v>
      </c>
      <c r="G666" s="75">
        <f t="shared" si="175"/>
        <v>542.456</v>
      </c>
      <c r="H666" s="76">
        <v>357</v>
      </c>
      <c r="I666" s="72"/>
      <c r="J666" s="72"/>
      <c r="K666" s="75" t="str">
        <f t="shared" si="168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3"/>
        <v>0</v>
      </c>
      <c r="T666" s="126">
        <f t="shared" si="174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771</v>
      </c>
      <c r="D667" s="73"/>
      <c r="E667" s="180">
        <v>805.05</v>
      </c>
      <c r="F667" s="75">
        <f t="shared" si="172"/>
        <v>805.05</v>
      </c>
      <c r="G667" s="75">
        <f t="shared" si="175"/>
        <v>644.04</v>
      </c>
      <c r="H667" s="76">
        <v>311</v>
      </c>
      <c r="I667" s="72"/>
      <c r="J667" s="72"/>
      <c r="K667" s="75" t="str">
        <f t="shared" si="168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3"/>
        <v>0</v>
      </c>
      <c r="T667" s="126">
        <f t="shared" si="174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771</v>
      </c>
      <c r="D668" s="73"/>
      <c r="E668" s="180">
        <v>688.13</v>
      </c>
      <c r="F668" s="75">
        <f t="shared" si="172"/>
        <v>688.13</v>
      </c>
      <c r="G668" s="75">
        <f t="shared" si="175"/>
        <v>550.504</v>
      </c>
      <c r="H668" s="76">
        <v>247</v>
      </c>
      <c r="I668" s="72"/>
      <c r="J668" s="72"/>
      <c r="K668" s="75" t="str">
        <f t="shared" si="168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3"/>
        <v>0</v>
      </c>
      <c r="T668" s="126">
        <f t="shared" si="174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771</v>
      </c>
      <c r="D669" s="73"/>
      <c r="E669" s="180">
        <v>551.76</v>
      </c>
      <c r="F669" s="75">
        <f t="shared" si="172"/>
        <v>551.76</v>
      </c>
      <c r="G669" s="75">
        <f t="shared" si="175"/>
        <v>441.408</v>
      </c>
      <c r="H669" s="78"/>
      <c r="I669" s="72"/>
      <c r="J669" s="72"/>
      <c r="K669" s="75" t="str">
        <f t="shared" si="168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3"/>
        <v>0</v>
      </c>
      <c r="T669" s="126">
        <f t="shared" si="174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8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3">
        <v>22.85</v>
      </c>
      <c r="F671" s="75">
        <f>E671-E671*$G$2%</f>
        <v>22.85</v>
      </c>
      <c r="G671" s="75">
        <f t="shared" si="175"/>
        <v>18.28</v>
      </c>
      <c r="H671" s="76">
        <v>8200</v>
      </c>
      <c r="I671" s="72"/>
      <c r="J671" s="72"/>
      <c r="K671" s="75" t="str">
        <f t="shared" si="168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6" t="s">
        <v>1919</v>
      </c>
      <c r="Q671" s="137">
        <v>14.7</v>
      </c>
      <c r="R671" s="138">
        <v>0.0559</v>
      </c>
      <c r="S671" s="125">
        <f t="shared" ref="S671:S678" si="176">Q671/M671*D671</f>
        <v>0</v>
      </c>
      <c r="T671" s="126">
        <f t="shared" ref="T671:T678" si="177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3">
        <v>28.98</v>
      </c>
      <c r="F672" s="75">
        <f t="shared" ref="F672:F678" si="178">E672-E672*$G$2%</f>
        <v>28.98</v>
      </c>
      <c r="G672" s="75">
        <f t="shared" si="175"/>
        <v>23.184</v>
      </c>
      <c r="H672" s="78"/>
      <c r="I672" s="72"/>
      <c r="J672" s="72" t="s">
        <v>361</v>
      </c>
      <c r="K672" s="75" t="str">
        <f t="shared" si="168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6" t="s">
        <v>1922</v>
      </c>
      <c r="Q672" s="137">
        <v>13.11</v>
      </c>
      <c r="R672" s="138">
        <v>0.0559</v>
      </c>
      <c r="S672" s="125">
        <f t="shared" si="176"/>
        <v>0</v>
      </c>
      <c r="T672" s="126">
        <f t="shared" si="177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3">
        <v>43.16</v>
      </c>
      <c r="F673" s="75">
        <f t="shared" si="178"/>
        <v>43.16</v>
      </c>
      <c r="G673" s="75">
        <f t="shared" si="175"/>
        <v>34.528</v>
      </c>
      <c r="H673" s="76">
        <v>150</v>
      </c>
      <c r="I673" s="72"/>
      <c r="J673" s="72"/>
      <c r="K673" s="75" t="str">
        <f t="shared" si="168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6" t="s">
        <v>1925</v>
      </c>
      <c r="Q673" s="137">
        <v>11.8</v>
      </c>
      <c r="R673" s="138">
        <v>0.0559</v>
      </c>
      <c r="S673" s="125">
        <f t="shared" si="176"/>
        <v>0</v>
      </c>
      <c r="T673" s="126">
        <f t="shared" si="177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3">
        <v>55.39</v>
      </c>
      <c r="F674" s="75">
        <f t="shared" si="178"/>
        <v>55.39</v>
      </c>
      <c r="G674" s="75">
        <f t="shared" si="175"/>
        <v>44.312</v>
      </c>
      <c r="H674" s="76">
        <v>3650</v>
      </c>
      <c r="I674" s="72"/>
      <c r="J674" s="72" t="s">
        <v>361</v>
      </c>
      <c r="K674" s="75" t="str">
        <f t="shared" si="168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6" t="s">
        <v>1928</v>
      </c>
      <c r="Q674" s="137">
        <v>16.14</v>
      </c>
      <c r="R674" s="138">
        <v>0.0559</v>
      </c>
      <c r="S674" s="125">
        <f t="shared" si="176"/>
        <v>0</v>
      </c>
      <c r="T674" s="126">
        <f t="shared" si="177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3">
        <v>95.38</v>
      </c>
      <c r="F675" s="75">
        <f t="shared" si="178"/>
        <v>95.38</v>
      </c>
      <c r="G675" s="75">
        <f t="shared" si="175"/>
        <v>76.304</v>
      </c>
      <c r="H675" s="76">
        <v>1785</v>
      </c>
      <c r="I675" s="72"/>
      <c r="J675" s="72" t="s">
        <v>361</v>
      </c>
      <c r="K675" s="75" t="str">
        <f t="shared" si="168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6" t="s">
        <v>1931</v>
      </c>
      <c r="Q675" s="137">
        <v>12.4</v>
      </c>
      <c r="R675" s="138">
        <v>0.0559</v>
      </c>
      <c r="S675" s="125">
        <f t="shared" si="176"/>
        <v>0</v>
      </c>
      <c r="T675" s="126">
        <f t="shared" si="177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3">
        <v>132.7</v>
      </c>
      <c r="F676" s="75">
        <f t="shared" si="178"/>
        <v>132.7</v>
      </c>
      <c r="G676" s="75">
        <f t="shared" si="175"/>
        <v>106.16</v>
      </c>
      <c r="H676" s="76">
        <v>422</v>
      </c>
      <c r="I676" s="72"/>
      <c r="J676" s="72" t="s">
        <v>361</v>
      </c>
      <c r="K676" s="75" t="str">
        <f t="shared" si="168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6" t="s">
        <v>1934</v>
      </c>
      <c r="Q676" s="137">
        <v>13.14</v>
      </c>
      <c r="R676" s="138">
        <v>0.0559</v>
      </c>
      <c r="S676" s="125">
        <f t="shared" si="176"/>
        <v>0</v>
      </c>
      <c r="T676" s="126">
        <f t="shared" si="177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3">
        <v>210.09</v>
      </c>
      <c r="F677" s="75">
        <f t="shared" si="178"/>
        <v>210.09</v>
      </c>
      <c r="G677" s="75">
        <f t="shared" si="175"/>
        <v>168.072</v>
      </c>
      <c r="H677" s="76">
        <v>1884</v>
      </c>
      <c r="I677" s="72"/>
      <c r="J677" s="72"/>
      <c r="K677" s="75" t="str">
        <f t="shared" si="168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6" t="s">
        <v>1937</v>
      </c>
      <c r="Q677" s="137">
        <v>10.6</v>
      </c>
      <c r="R677" s="138">
        <v>0.0559</v>
      </c>
      <c r="S677" s="125">
        <f t="shared" si="176"/>
        <v>0</v>
      </c>
      <c r="T677" s="126">
        <f t="shared" si="177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3">
        <v>289.96</v>
      </c>
      <c r="F678" s="75">
        <f t="shared" si="178"/>
        <v>289.96</v>
      </c>
      <c r="G678" s="75">
        <f t="shared" si="175"/>
        <v>231.968</v>
      </c>
      <c r="H678" s="76">
        <v>1156</v>
      </c>
      <c r="I678" s="72"/>
      <c r="J678" s="72"/>
      <c r="K678" s="75" t="str">
        <f t="shared" si="168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6" t="s">
        <v>1940</v>
      </c>
      <c r="Q678" s="137">
        <v>15.15</v>
      </c>
      <c r="R678" s="138">
        <v>0.0559</v>
      </c>
      <c r="S678" s="125">
        <f t="shared" si="176"/>
        <v>0</v>
      </c>
      <c r="T678" s="126">
        <f t="shared" si="177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3"/>
      <c r="F679" s="75"/>
      <c r="G679" s="75"/>
      <c r="H679" s="78"/>
      <c r="I679" s="72"/>
      <c r="J679" s="72"/>
      <c r="K679" s="75" t="str">
        <f t="shared" si="168"/>
        <v/>
      </c>
      <c r="L679" s="72"/>
      <c r="M679" s="72"/>
      <c r="N679" s="149"/>
      <c r="O679" s="149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3">
        <v>22.85</v>
      </c>
      <c r="F680" s="75">
        <f t="shared" ref="F680:F687" si="179">E680-E680*$G$2%</f>
        <v>22.85</v>
      </c>
      <c r="G680" s="75">
        <f t="shared" si="175"/>
        <v>18.28</v>
      </c>
      <c r="H680" s="76">
        <v>6299</v>
      </c>
      <c r="I680" s="72"/>
      <c r="J680" s="72"/>
      <c r="K680" s="75" t="str">
        <f t="shared" si="168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80">Q680/M680*D680</f>
        <v>0</v>
      </c>
      <c r="T680" s="126">
        <f t="shared" ref="T680:T687" si="181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3">
        <v>28.98</v>
      </c>
      <c r="F681" s="75">
        <f t="shared" si="179"/>
        <v>28.98</v>
      </c>
      <c r="G681" s="75">
        <f t="shared" si="175"/>
        <v>23.184</v>
      </c>
      <c r="H681" s="76">
        <v>1399</v>
      </c>
      <c r="I681" s="72"/>
      <c r="J681" s="72"/>
      <c r="K681" s="75" t="str">
        <f t="shared" si="168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80"/>
        <v>0</v>
      </c>
      <c r="T681" s="126">
        <f t="shared" si="181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3">
        <v>43.16</v>
      </c>
      <c r="F682" s="75">
        <f t="shared" si="179"/>
        <v>43.16</v>
      </c>
      <c r="G682" s="75">
        <f t="shared" si="175"/>
        <v>34.528</v>
      </c>
      <c r="H682" s="78"/>
      <c r="I682" s="72"/>
      <c r="J682" s="72"/>
      <c r="K682" s="75" t="str">
        <f t="shared" si="168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80"/>
        <v>0</v>
      </c>
      <c r="T682" s="126">
        <f t="shared" si="181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3">
        <v>55.39</v>
      </c>
      <c r="F683" s="75">
        <f t="shared" si="179"/>
        <v>55.39</v>
      </c>
      <c r="G683" s="75">
        <f t="shared" si="175"/>
        <v>44.312</v>
      </c>
      <c r="H683" s="76">
        <v>4749</v>
      </c>
      <c r="I683" s="72"/>
      <c r="J683" s="72"/>
      <c r="K683" s="75" t="str">
        <f t="shared" si="168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80"/>
        <v>0</v>
      </c>
      <c r="T683" s="126">
        <f t="shared" si="181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3">
        <v>95.38</v>
      </c>
      <c r="F684" s="75">
        <f t="shared" si="179"/>
        <v>95.38</v>
      </c>
      <c r="G684" s="75">
        <f t="shared" si="175"/>
        <v>76.304</v>
      </c>
      <c r="H684" s="76">
        <v>1004</v>
      </c>
      <c r="I684" s="72"/>
      <c r="J684" s="72"/>
      <c r="K684" s="75" t="str">
        <f t="shared" si="168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80"/>
        <v>0</v>
      </c>
      <c r="T684" s="126">
        <f t="shared" si="181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3">
        <v>132.7</v>
      </c>
      <c r="F685" s="75">
        <f t="shared" si="179"/>
        <v>132.7</v>
      </c>
      <c r="G685" s="75">
        <f t="shared" si="175"/>
        <v>106.16</v>
      </c>
      <c r="H685" s="76">
        <v>755</v>
      </c>
      <c r="I685" s="72"/>
      <c r="J685" s="72"/>
      <c r="K685" s="75" t="str">
        <f t="shared" si="168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80"/>
        <v>0</v>
      </c>
      <c r="T685" s="126">
        <f t="shared" si="181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3">
        <v>210.09</v>
      </c>
      <c r="F686" s="75">
        <f t="shared" si="179"/>
        <v>210.09</v>
      </c>
      <c r="G686" s="75">
        <f t="shared" si="175"/>
        <v>168.072</v>
      </c>
      <c r="H686" s="76">
        <v>273</v>
      </c>
      <c r="I686" s="72"/>
      <c r="J686" s="72"/>
      <c r="K686" s="75" t="str">
        <f t="shared" si="168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80"/>
        <v>0</v>
      </c>
      <c r="T686" s="126">
        <f t="shared" si="181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3">
        <v>289.96</v>
      </c>
      <c r="F687" s="75">
        <f t="shared" si="179"/>
        <v>289.96</v>
      </c>
      <c r="G687" s="75">
        <f t="shared" si="175"/>
        <v>231.968</v>
      </c>
      <c r="H687" s="76">
        <v>172</v>
      </c>
      <c r="I687" s="72"/>
      <c r="J687" s="72"/>
      <c r="K687" s="75" t="str">
        <f t="shared" si="168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80"/>
        <v>0</v>
      </c>
      <c r="T687" s="126">
        <f t="shared" si="181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8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4">
        <v>70.55</v>
      </c>
      <c r="F689" s="75">
        <f t="shared" ref="F689:F701" si="182">E689-E689*$G$2%</f>
        <v>70.55</v>
      </c>
      <c r="G689" s="75">
        <f t="shared" si="175"/>
        <v>56.44</v>
      </c>
      <c r="H689" s="78"/>
      <c r="I689" s="72"/>
      <c r="J689" s="72"/>
      <c r="K689" s="75" t="str">
        <f t="shared" si="168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3">Q689/M689*D689</f>
        <v>0</v>
      </c>
      <c r="T689" s="126">
        <f t="shared" ref="T689:T701" si="184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4">
        <v>117.34</v>
      </c>
      <c r="F690" s="75">
        <f t="shared" si="182"/>
        <v>117.34</v>
      </c>
      <c r="G690" s="75">
        <f t="shared" si="175"/>
        <v>93.872</v>
      </c>
      <c r="H690" s="76">
        <v>1000</v>
      </c>
      <c r="I690" s="72"/>
      <c r="J690" s="72"/>
      <c r="K690" s="75" t="str">
        <f t="shared" si="168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3"/>
        <v>0</v>
      </c>
      <c r="T690" s="126">
        <f t="shared" si="184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4">
        <v>128.84</v>
      </c>
      <c r="F691" s="75">
        <f t="shared" si="182"/>
        <v>128.84</v>
      </c>
      <c r="G691" s="75">
        <f t="shared" si="175"/>
        <v>103.072</v>
      </c>
      <c r="H691" s="76">
        <v>1000</v>
      </c>
      <c r="I691" s="102"/>
      <c r="J691" s="102"/>
      <c r="K691" s="75" t="str">
        <f t="shared" si="168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3"/>
        <v>0</v>
      </c>
      <c r="T691" s="126">
        <f t="shared" si="184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4">
        <v>158.01</v>
      </c>
      <c r="F692" s="75">
        <f t="shared" si="182"/>
        <v>158.01</v>
      </c>
      <c r="G692" s="75">
        <f t="shared" si="175"/>
        <v>126.408</v>
      </c>
      <c r="H692" s="76">
        <v>1429</v>
      </c>
      <c r="I692" s="72"/>
      <c r="J692" s="72"/>
      <c r="K692" s="75" t="str">
        <f t="shared" si="168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3"/>
        <v>0</v>
      </c>
      <c r="T692" s="126">
        <f t="shared" si="184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4">
        <v>184.55</v>
      </c>
      <c r="F693" s="75">
        <f t="shared" si="182"/>
        <v>184.55</v>
      </c>
      <c r="G693" s="75">
        <f t="shared" si="175"/>
        <v>147.64</v>
      </c>
      <c r="H693" s="76">
        <v>100</v>
      </c>
      <c r="I693" s="72"/>
      <c r="J693" s="72"/>
      <c r="K693" s="75" t="str">
        <f t="shared" si="168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3"/>
        <v>0</v>
      </c>
      <c r="T693" s="126">
        <f t="shared" si="184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4">
        <v>223.87</v>
      </c>
      <c r="F694" s="75">
        <f t="shared" si="182"/>
        <v>223.87</v>
      </c>
      <c r="G694" s="75">
        <f t="shared" si="175"/>
        <v>179.096</v>
      </c>
      <c r="H694" s="76">
        <v>1679</v>
      </c>
      <c r="I694" s="102"/>
      <c r="J694" s="102"/>
      <c r="K694" s="75" t="str">
        <f t="shared" si="168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3"/>
        <v>0</v>
      </c>
      <c r="T694" s="126">
        <f t="shared" si="184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4">
        <v>277.43</v>
      </c>
      <c r="F695" s="75">
        <f t="shared" si="182"/>
        <v>277.43</v>
      </c>
      <c r="G695" s="75">
        <f t="shared" si="175"/>
        <v>221.944</v>
      </c>
      <c r="H695" s="78"/>
      <c r="I695" s="72"/>
      <c r="J695" s="72"/>
      <c r="K695" s="75" t="str">
        <f t="shared" si="168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3"/>
        <v>0</v>
      </c>
      <c r="T695" s="126">
        <f t="shared" si="184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4">
        <v>417.8</v>
      </c>
      <c r="F696" s="75">
        <f t="shared" si="182"/>
        <v>417.8</v>
      </c>
      <c r="G696" s="75">
        <f t="shared" si="175"/>
        <v>334.24</v>
      </c>
      <c r="H696" s="76">
        <v>640</v>
      </c>
      <c r="I696" s="72"/>
      <c r="J696" s="72"/>
      <c r="K696" s="75" t="str">
        <f t="shared" si="168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3"/>
        <v>0</v>
      </c>
      <c r="T696" s="126">
        <f t="shared" si="184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4">
        <v>501.37</v>
      </c>
      <c r="F697" s="75">
        <f t="shared" si="182"/>
        <v>501.37</v>
      </c>
      <c r="G697" s="75">
        <f t="shared" si="175"/>
        <v>401.096</v>
      </c>
      <c r="H697" s="76">
        <v>160</v>
      </c>
      <c r="I697" s="72"/>
      <c r="J697" s="72"/>
      <c r="K697" s="75" t="str">
        <f t="shared" si="168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3"/>
        <v>0</v>
      </c>
      <c r="T697" s="126">
        <f t="shared" si="184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4">
        <v>899.87</v>
      </c>
      <c r="F698" s="75">
        <f t="shared" si="182"/>
        <v>899.87</v>
      </c>
      <c r="G698" s="75">
        <f t="shared" si="175"/>
        <v>719.896</v>
      </c>
      <c r="H698" s="76">
        <v>273</v>
      </c>
      <c r="I698" s="72"/>
      <c r="J698" s="72"/>
      <c r="K698" s="75" t="str">
        <f t="shared" si="168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3"/>
        <v>0</v>
      </c>
      <c r="T698" s="126">
        <f t="shared" si="184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4">
        <v>1304.97</v>
      </c>
      <c r="F699" s="75">
        <f t="shared" si="182"/>
        <v>1304.97</v>
      </c>
      <c r="G699" s="75">
        <f t="shared" si="175"/>
        <v>1043.976</v>
      </c>
      <c r="H699" s="76">
        <v>64</v>
      </c>
      <c r="I699" s="72"/>
      <c r="J699" s="72"/>
      <c r="K699" s="75" t="str">
        <f t="shared" si="168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3"/>
        <v>0</v>
      </c>
      <c r="T699" s="126">
        <f t="shared" si="184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4">
        <v>1853.56</v>
      </c>
      <c r="F700" s="75">
        <f t="shared" si="182"/>
        <v>1853.56</v>
      </c>
      <c r="G700" s="75">
        <f t="shared" si="175"/>
        <v>1482.848</v>
      </c>
      <c r="H700" s="76">
        <v>1458</v>
      </c>
      <c r="I700" s="72"/>
      <c r="J700" s="72"/>
      <c r="K700" s="75" t="str">
        <f t="shared" si="168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3"/>
        <v>0</v>
      </c>
      <c r="T700" s="126">
        <f t="shared" si="184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4">
        <v>3490.46</v>
      </c>
      <c r="F701" s="75">
        <f t="shared" si="182"/>
        <v>3490.46</v>
      </c>
      <c r="G701" s="75">
        <f t="shared" si="175"/>
        <v>2792.368</v>
      </c>
      <c r="H701" s="76">
        <v>40</v>
      </c>
      <c r="I701" s="72"/>
      <c r="J701" s="72"/>
      <c r="K701" s="75" t="str">
        <f t="shared" si="168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3"/>
        <v>0</v>
      </c>
      <c r="T701" s="126">
        <f t="shared" si="184"/>
        <v>0</v>
      </c>
    </row>
    <row r="702" outlineLevel="1" spans="1:20">
      <c r="A702" s="65" t="s">
        <v>1997</v>
      </c>
      <c r="B702" s="66"/>
      <c r="C702" s="72"/>
      <c r="D702" s="73"/>
      <c r="E702" s="184"/>
      <c r="F702" s="75"/>
      <c r="G702" s="75"/>
      <c r="H702" s="78"/>
      <c r="I702" s="72"/>
      <c r="J702" s="72"/>
      <c r="K702" s="75" t="str">
        <f t="shared" si="168"/>
        <v/>
      </c>
      <c r="L702" s="72"/>
      <c r="M702" s="72"/>
      <c r="N702" s="149"/>
      <c r="O702" s="149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4">
        <v>67.32</v>
      </c>
      <c r="F703" s="75">
        <f t="shared" ref="F703:F710" si="185">E703-E703*$G$2%</f>
        <v>67.32</v>
      </c>
      <c r="G703" s="75">
        <f t="shared" si="175"/>
        <v>53.856</v>
      </c>
      <c r="H703" s="76">
        <v>800</v>
      </c>
      <c r="I703" s="72"/>
      <c r="J703" s="72"/>
      <c r="K703" s="75" t="str">
        <f t="shared" si="168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6" t="s">
        <v>2000</v>
      </c>
      <c r="Q703" s="137">
        <v>25.7</v>
      </c>
      <c r="R703" s="138">
        <v>0.0181</v>
      </c>
      <c r="S703" s="125">
        <f t="shared" ref="S703:S710" si="186">Q703/M703*D703</f>
        <v>0</v>
      </c>
      <c r="T703" s="126">
        <f t="shared" ref="T703:T710" si="187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4">
        <v>103.16</v>
      </c>
      <c r="F704" s="75">
        <f t="shared" si="185"/>
        <v>103.16</v>
      </c>
      <c r="G704" s="75">
        <f t="shared" si="175"/>
        <v>82.528</v>
      </c>
      <c r="H704" s="78"/>
      <c r="I704" s="72"/>
      <c r="J704" s="72"/>
      <c r="K704" s="75" t="str">
        <f t="shared" ref="K704:K728" si="188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6" t="s">
        <v>2003</v>
      </c>
      <c r="Q704" s="137">
        <v>24.5</v>
      </c>
      <c r="R704" s="138">
        <v>0.0180675</v>
      </c>
      <c r="S704" s="125">
        <f t="shared" si="186"/>
        <v>0</v>
      </c>
      <c r="T704" s="126">
        <f t="shared" si="187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4">
        <v>157.55</v>
      </c>
      <c r="F705" s="75">
        <f t="shared" si="185"/>
        <v>157.55</v>
      </c>
      <c r="G705" s="75">
        <f t="shared" si="175"/>
        <v>126.04</v>
      </c>
      <c r="H705" s="76">
        <v>200</v>
      </c>
      <c r="I705" s="72"/>
      <c r="J705" s="72"/>
      <c r="K705" s="75" t="str">
        <f t="shared" si="188"/>
        <v/>
      </c>
      <c r="L705" s="191">
        <v>100</v>
      </c>
      <c r="M705" s="72">
        <v>900</v>
      </c>
      <c r="N705" s="109" t="s">
        <v>351</v>
      </c>
      <c r="O705" s="110" t="s">
        <v>1818</v>
      </c>
      <c r="P705" s="326" t="s">
        <v>2006</v>
      </c>
      <c r="Q705" s="137">
        <v>24.75</v>
      </c>
      <c r="R705" s="138">
        <v>0.021168</v>
      </c>
      <c r="S705" s="125">
        <f t="shared" si="186"/>
        <v>0</v>
      </c>
      <c r="T705" s="126">
        <f t="shared" si="187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4">
        <v>176.58</v>
      </c>
      <c r="F706" s="75">
        <f t="shared" si="185"/>
        <v>176.58</v>
      </c>
      <c r="G706" s="75">
        <f t="shared" si="175"/>
        <v>141.264</v>
      </c>
      <c r="H706" s="78"/>
      <c r="I706" s="72"/>
      <c r="J706" s="72"/>
      <c r="K706" s="75" t="str">
        <f t="shared" si="188"/>
        <v/>
      </c>
      <c r="L706" s="191">
        <v>50</v>
      </c>
      <c r="M706" s="72">
        <v>700</v>
      </c>
      <c r="N706" s="109" t="s">
        <v>351</v>
      </c>
      <c r="O706" s="110" t="s">
        <v>1818</v>
      </c>
      <c r="P706" s="326" t="s">
        <v>2009</v>
      </c>
      <c r="Q706" s="137">
        <v>30.1</v>
      </c>
      <c r="R706" s="138">
        <v>0.026294625</v>
      </c>
      <c r="S706" s="125">
        <f t="shared" si="186"/>
        <v>0</v>
      </c>
      <c r="T706" s="126">
        <f t="shared" si="187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4">
        <v>391.83</v>
      </c>
      <c r="F707" s="75">
        <f t="shared" si="185"/>
        <v>391.83</v>
      </c>
      <c r="G707" s="75">
        <f t="shared" si="175"/>
        <v>313.464</v>
      </c>
      <c r="H707" s="76">
        <v>260</v>
      </c>
      <c r="I707" s="72"/>
      <c r="J707" s="72"/>
      <c r="K707" s="75" t="str">
        <f t="shared" si="188"/>
        <v/>
      </c>
      <c r="L707" s="191">
        <v>20</v>
      </c>
      <c r="M707" s="72">
        <v>400</v>
      </c>
      <c r="N707" s="109" t="s">
        <v>351</v>
      </c>
      <c r="O707" s="110" t="s">
        <v>1818</v>
      </c>
      <c r="P707" s="326" t="s">
        <v>2012</v>
      </c>
      <c r="Q707" s="137">
        <v>27.2</v>
      </c>
      <c r="R707" s="138">
        <v>0.026294625</v>
      </c>
      <c r="S707" s="125">
        <f t="shared" si="186"/>
        <v>0</v>
      </c>
      <c r="T707" s="126">
        <f t="shared" si="187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4">
        <v>600.27</v>
      </c>
      <c r="F708" s="75">
        <f t="shared" si="185"/>
        <v>600.27</v>
      </c>
      <c r="G708" s="75">
        <f t="shared" si="175"/>
        <v>480.216</v>
      </c>
      <c r="H708" s="76">
        <v>190</v>
      </c>
      <c r="I708" s="72"/>
      <c r="J708" s="72"/>
      <c r="K708" s="75" t="str">
        <f t="shared" si="188"/>
        <v/>
      </c>
      <c r="L708" s="191">
        <v>10</v>
      </c>
      <c r="M708" s="72">
        <v>300</v>
      </c>
      <c r="N708" s="109" t="s">
        <v>351</v>
      </c>
      <c r="O708" s="110" t="s">
        <v>1818</v>
      </c>
      <c r="P708" s="326" t="s">
        <v>2015</v>
      </c>
      <c r="Q708" s="137">
        <v>13.6</v>
      </c>
      <c r="R708" s="138">
        <v>0.022176</v>
      </c>
      <c r="S708" s="125">
        <f t="shared" si="186"/>
        <v>0</v>
      </c>
      <c r="T708" s="126">
        <f t="shared" si="187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4">
        <v>1340.19</v>
      </c>
      <c r="F709" s="75">
        <f t="shared" si="185"/>
        <v>1340.19</v>
      </c>
      <c r="G709" s="75">
        <f t="shared" si="175"/>
        <v>1072.152</v>
      </c>
      <c r="H709" s="76">
        <v>248</v>
      </c>
      <c r="I709" s="72"/>
      <c r="J709" s="72"/>
      <c r="K709" s="75" t="str">
        <f t="shared" si="188"/>
        <v/>
      </c>
      <c r="L709" s="191">
        <v>2</v>
      </c>
      <c r="M709" s="72">
        <v>100</v>
      </c>
      <c r="N709" s="109" t="s">
        <v>351</v>
      </c>
      <c r="O709" s="110" t="s">
        <v>1818</v>
      </c>
      <c r="P709" s="326" t="s">
        <v>2018</v>
      </c>
      <c r="Q709" s="137">
        <v>22.5</v>
      </c>
      <c r="R709" s="138">
        <v>0.022176</v>
      </c>
      <c r="S709" s="125">
        <f t="shared" si="186"/>
        <v>0</v>
      </c>
      <c r="T709" s="126">
        <f t="shared" si="187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4">
        <v>2509.56</v>
      </c>
      <c r="F710" s="75">
        <f t="shared" si="185"/>
        <v>2509.56</v>
      </c>
      <c r="G710" s="75">
        <f t="shared" si="175"/>
        <v>2007.648</v>
      </c>
      <c r="H710" s="78"/>
      <c r="I710" s="72"/>
      <c r="J710" s="72"/>
      <c r="K710" s="75" t="str">
        <f t="shared" si="188"/>
        <v/>
      </c>
      <c r="L710" s="191">
        <v>2</v>
      </c>
      <c r="M710" s="72">
        <v>30</v>
      </c>
      <c r="N710" s="109" t="s">
        <v>351</v>
      </c>
      <c r="O710" s="110" t="s">
        <v>1818</v>
      </c>
      <c r="P710" s="326" t="s">
        <v>2021</v>
      </c>
      <c r="Q710" s="137">
        <v>10.8</v>
      </c>
      <c r="R710" s="138">
        <v>0.0180675</v>
      </c>
      <c r="S710" s="125">
        <f t="shared" si="186"/>
        <v>0</v>
      </c>
      <c r="T710" s="126">
        <f t="shared" si="187"/>
        <v>0</v>
      </c>
    </row>
    <row r="711" outlineLevel="1" spans="1:20">
      <c r="A711" s="65" t="s">
        <v>2022</v>
      </c>
      <c r="B711" s="66"/>
      <c r="C711" s="72"/>
      <c r="D711" s="73"/>
      <c r="E711" s="181"/>
      <c r="F711" s="75"/>
      <c r="G711" s="75"/>
      <c r="H711" s="78"/>
      <c r="I711" s="72"/>
      <c r="J711" s="72"/>
      <c r="K711" s="75" t="str">
        <f t="shared" si="188"/>
        <v/>
      </c>
      <c r="L711" s="72"/>
      <c r="M711" s="72"/>
      <c r="N711" s="149"/>
      <c r="O711" s="149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81">
        <v>8.75</v>
      </c>
      <c r="F712" s="75">
        <f t="shared" ref="F712:F721" si="189">E712-E712*$G$2%</f>
        <v>8.75</v>
      </c>
      <c r="G712" s="75">
        <f t="shared" si="175"/>
        <v>7</v>
      </c>
      <c r="H712" s="76">
        <v>3400</v>
      </c>
      <c r="I712" s="72"/>
      <c r="J712" s="72"/>
      <c r="K712" s="75" t="str">
        <f t="shared" si="188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6" t="s">
        <v>2025</v>
      </c>
      <c r="Q712" s="137">
        <v>20.5</v>
      </c>
      <c r="R712" s="138">
        <v>0.054188</v>
      </c>
      <c r="S712" s="125">
        <f t="shared" ref="S712:S721" si="190">Q712/M712*D712</f>
        <v>0</v>
      </c>
      <c r="T712" s="126">
        <f t="shared" ref="T712:T721" si="191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81">
        <v>8.99</v>
      </c>
      <c r="F713" s="75">
        <f t="shared" si="189"/>
        <v>8.99</v>
      </c>
      <c r="G713" s="75">
        <v>7.22</v>
      </c>
      <c r="H713" s="76">
        <v>2199</v>
      </c>
      <c r="I713" s="72"/>
      <c r="J713" s="72"/>
      <c r="K713" s="75" t="str">
        <f t="shared" si="188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6" t="s">
        <v>2028</v>
      </c>
      <c r="Q713" s="137">
        <v>14</v>
      </c>
      <c r="R713" s="138">
        <v>0.067584</v>
      </c>
      <c r="S713" s="125">
        <f t="shared" si="190"/>
        <v>0</v>
      </c>
      <c r="T713" s="126">
        <f t="shared" si="191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81">
        <v>9.28</v>
      </c>
      <c r="F714" s="75">
        <f t="shared" si="189"/>
        <v>9.28</v>
      </c>
      <c r="G714" s="75">
        <f t="shared" si="175"/>
        <v>7.424</v>
      </c>
      <c r="H714" s="78"/>
      <c r="I714" s="72"/>
      <c r="J714" s="72"/>
      <c r="K714" s="75" t="str">
        <f t="shared" si="188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6" t="s">
        <v>2031</v>
      </c>
      <c r="Q714" s="137">
        <v>12</v>
      </c>
      <c r="R714" s="138">
        <v>0.067584</v>
      </c>
      <c r="S714" s="125">
        <f t="shared" si="190"/>
        <v>0</v>
      </c>
      <c r="T714" s="126">
        <f t="shared" si="191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81">
        <v>11.08</v>
      </c>
      <c r="F715" s="75">
        <f t="shared" si="189"/>
        <v>11.08</v>
      </c>
      <c r="G715" s="75">
        <f t="shared" si="175"/>
        <v>8.864</v>
      </c>
      <c r="H715" s="78"/>
      <c r="I715" s="72"/>
      <c r="J715" s="72" t="s">
        <v>361</v>
      </c>
      <c r="K715" s="75" t="str">
        <f t="shared" si="188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6" t="s">
        <v>2034</v>
      </c>
      <c r="Q715" s="137">
        <v>15</v>
      </c>
      <c r="R715" s="138">
        <v>0.067584</v>
      </c>
      <c r="S715" s="125">
        <f t="shared" si="190"/>
        <v>0</v>
      </c>
      <c r="T715" s="126">
        <f t="shared" si="191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81">
        <v>16.76</v>
      </c>
      <c r="F716" s="75">
        <f t="shared" si="189"/>
        <v>16.76</v>
      </c>
      <c r="G716" s="75">
        <f t="shared" si="175"/>
        <v>13.408</v>
      </c>
      <c r="H716" s="78"/>
      <c r="I716" s="72"/>
      <c r="J716" s="72" t="s">
        <v>361</v>
      </c>
      <c r="K716" s="75" t="str">
        <f t="shared" si="188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90"/>
        <v>0</v>
      </c>
      <c r="T716" s="126">
        <f t="shared" si="191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81">
        <v>20.57</v>
      </c>
      <c r="F717" s="75">
        <f t="shared" si="189"/>
        <v>20.57</v>
      </c>
      <c r="G717" s="75">
        <f t="shared" si="175"/>
        <v>16.456</v>
      </c>
      <c r="H717" s="76">
        <v>599</v>
      </c>
      <c r="I717" s="72"/>
      <c r="J717" s="72"/>
      <c r="K717" s="75" t="str">
        <f t="shared" si="188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6" t="s">
        <v>2039</v>
      </c>
      <c r="Q717" s="137">
        <v>16</v>
      </c>
      <c r="R717" s="138">
        <v>0.067584</v>
      </c>
      <c r="S717" s="125">
        <f t="shared" si="190"/>
        <v>0</v>
      </c>
      <c r="T717" s="126">
        <f t="shared" si="191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81">
        <v>25.39</v>
      </c>
      <c r="F718" s="75">
        <f t="shared" si="189"/>
        <v>25.39</v>
      </c>
      <c r="G718" s="75">
        <f t="shared" si="175"/>
        <v>20.312</v>
      </c>
      <c r="H718" s="78"/>
      <c r="I718" s="72"/>
      <c r="J718" s="72" t="s">
        <v>361</v>
      </c>
      <c r="K718" s="75" t="str">
        <f t="shared" si="188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6" t="s">
        <v>2042</v>
      </c>
      <c r="Q718" s="137">
        <v>12</v>
      </c>
      <c r="R718" s="138">
        <v>0.067584</v>
      </c>
      <c r="S718" s="125">
        <f t="shared" si="190"/>
        <v>0</v>
      </c>
      <c r="T718" s="126">
        <f t="shared" si="191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81">
        <v>32.31</v>
      </c>
      <c r="F719" s="75">
        <f t="shared" si="189"/>
        <v>32.31</v>
      </c>
      <c r="G719" s="75">
        <f t="shared" si="175"/>
        <v>25.848</v>
      </c>
      <c r="H719" s="76">
        <v>800</v>
      </c>
      <c r="I719" s="72"/>
      <c r="J719" s="72"/>
      <c r="K719" s="75" t="str">
        <f t="shared" si="188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6" t="s">
        <v>2045</v>
      </c>
      <c r="Q719" s="137">
        <v>16</v>
      </c>
      <c r="R719" s="138">
        <v>0.067584</v>
      </c>
      <c r="S719" s="125">
        <f t="shared" si="190"/>
        <v>0</v>
      </c>
      <c r="T719" s="126">
        <f t="shared" si="191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81">
        <v>37.03</v>
      </c>
      <c r="F720" s="75">
        <f t="shared" si="189"/>
        <v>37.03</v>
      </c>
      <c r="G720" s="75">
        <f t="shared" si="175"/>
        <v>29.624</v>
      </c>
      <c r="H720" s="76">
        <v>260</v>
      </c>
      <c r="I720" s="72"/>
      <c r="J720" s="72"/>
      <c r="K720" s="75" t="str">
        <f t="shared" si="188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6" t="s">
        <v>2048</v>
      </c>
      <c r="Q720" s="137">
        <v>11</v>
      </c>
      <c r="R720" s="138">
        <v>0.067584</v>
      </c>
      <c r="S720" s="125">
        <f t="shared" si="190"/>
        <v>0</v>
      </c>
      <c r="T720" s="126">
        <f t="shared" si="191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81">
        <v>62.12</v>
      </c>
      <c r="F721" s="75">
        <f t="shared" si="189"/>
        <v>62.12</v>
      </c>
      <c r="G721" s="75">
        <f t="shared" si="175"/>
        <v>49.696</v>
      </c>
      <c r="H721" s="76">
        <v>540</v>
      </c>
      <c r="I721" s="72"/>
      <c r="J721" s="72"/>
      <c r="K721" s="75" t="str">
        <f t="shared" si="188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6" t="s">
        <v>2051</v>
      </c>
      <c r="Q721" s="137">
        <v>17</v>
      </c>
      <c r="R721" s="138">
        <v>0.067584</v>
      </c>
      <c r="S721" s="125">
        <f t="shared" si="190"/>
        <v>0</v>
      </c>
      <c r="T721" s="126">
        <f t="shared" si="191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81"/>
      <c r="F722" s="75"/>
      <c r="G722" s="75"/>
      <c r="H722" s="78"/>
      <c r="I722" s="72"/>
      <c r="J722" s="72"/>
      <c r="K722" s="75" t="str">
        <f t="shared" si="188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5" t="s">
        <v>2053</v>
      </c>
      <c r="B723" s="79" t="s">
        <v>2054</v>
      </c>
      <c r="C723" s="72" t="s">
        <v>350</v>
      </c>
      <c r="D723" s="73"/>
      <c r="E723" s="181">
        <v>21.51</v>
      </c>
      <c r="F723" s="75">
        <f t="shared" ref="F723:F728" si="192">E723-E723*$G$2%</f>
        <v>21.51</v>
      </c>
      <c r="G723" s="75">
        <f t="shared" si="175"/>
        <v>17.208</v>
      </c>
      <c r="H723" s="76">
        <v>2397</v>
      </c>
      <c r="I723" s="72"/>
      <c r="J723" s="72"/>
      <c r="K723" s="75" t="str">
        <f t="shared" si="188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3">Q723/M723*D723</f>
        <v>0</v>
      </c>
      <c r="T723" s="126">
        <f t="shared" ref="T723:T728" si="194">R723/M723*D723</f>
        <v>0</v>
      </c>
    </row>
    <row r="724" ht="17.1" customHeight="1" outlineLevel="1" spans="1:20">
      <c r="A724" s="186" t="s">
        <v>2055</v>
      </c>
      <c r="B724" s="79" t="s">
        <v>2056</v>
      </c>
      <c r="C724" s="72" t="s">
        <v>350</v>
      </c>
      <c r="D724" s="73"/>
      <c r="E724" s="181">
        <v>33.17</v>
      </c>
      <c r="F724" s="75">
        <f t="shared" si="192"/>
        <v>33.17</v>
      </c>
      <c r="G724" s="75">
        <f t="shared" si="175"/>
        <v>26.536</v>
      </c>
      <c r="H724" s="76">
        <v>1497</v>
      </c>
      <c r="I724" s="72"/>
      <c r="J724" s="72"/>
      <c r="K724" s="75" t="str">
        <f t="shared" si="188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3"/>
        <v>0</v>
      </c>
      <c r="T724" s="126">
        <f t="shared" si="194"/>
        <v>0</v>
      </c>
    </row>
    <row r="725" ht="17.1" customHeight="1" outlineLevel="1" spans="1:20">
      <c r="A725" s="185" t="s">
        <v>2057</v>
      </c>
      <c r="B725" s="79" t="s">
        <v>2058</v>
      </c>
      <c r="C725" s="72" t="s">
        <v>350</v>
      </c>
      <c r="D725" s="73"/>
      <c r="E725" s="181">
        <v>42.6</v>
      </c>
      <c r="F725" s="75">
        <f t="shared" si="192"/>
        <v>42.6</v>
      </c>
      <c r="G725" s="75">
        <f t="shared" si="175"/>
        <v>34.08</v>
      </c>
      <c r="H725" s="76">
        <v>1500</v>
      </c>
      <c r="I725" s="72"/>
      <c r="J725" s="72"/>
      <c r="K725" s="75" t="str">
        <f t="shared" si="188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3"/>
        <v>0</v>
      </c>
      <c r="T725" s="126">
        <f t="shared" si="194"/>
        <v>0</v>
      </c>
    </row>
    <row r="726" ht="17.1" customHeight="1" outlineLevel="1" spans="1:20">
      <c r="A726" s="185" t="s">
        <v>2059</v>
      </c>
      <c r="B726" s="79" t="s">
        <v>2060</v>
      </c>
      <c r="C726" s="72" t="s">
        <v>350</v>
      </c>
      <c r="D726" s="73"/>
      <c r="E726" s="181">
        <v>55.08</v>
      </c>
      <c r="F726" s="75">
        <f t="shared" si="192"/>
        <v>55.08</v>
      </c>
      <c r="G726" s="75">
        <f t="shared" si="175"/>
        <v>44.064</v>
      </c>
      <c r="H726" s="76">
        <v>1797</v>
      </c>
      <c r="I726" s="72"/>
      <c r="J726" s="72"/>
      <c r="K726" s="75" t="str">
        <f t="shared" si="188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3"/>
        <v>0</v>
      </c>
      <c r="T726" s="126">
        <f t="shared" si="194"/>
        <v>0</v>
      </c>
    </row>
    <row r="727" ht="17.1" customHeight="1" outlineLevel="1" spans="1:20">
      <c r="A727" s="186" t="s">
        <v>2061</v>
      </c>
      <c r="B727" s="79" t="s">
        <v>2062</v>
      </c>
      <c r="C727" s="72" t="s">
        <v>350</v>
      </c>
      <c r="D727" s="73"/>
      <c r="E727" s="181">
        <v>64.84</v>
      </c>
      <c r="F727" s="75">
        <f t="shared" si="192"/>
        <v>64.84</v>
      </c>
      <c r="G727" s="75">
        <f t="shared" si="175"/>
        <v>51.872</v>
      </c>
      <c r="H727" s="76">
        <v>1597</v>
      </c>
      <c r="I727" s="72"/>
      <c r="J727" s="72"/>
      <c r="K727" s="75" t="str">
        <f t="shared" si="188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3"/>
        <v>0</v>
      </c>
      <c r="T727" s="126">
        <f t="shared" si="194"/>
        <v>0</v>
      </c>
    </row>
    <row r="728" ht="17.1" customHeight="1" outlineLevel="1" spans="1:20">
      <c r="A728" s="186" t="s">
        <v>2063</v>
      </c>
      <c r="B728" s="79" t="s">
        <v>2064</v>
      </c>
      <c r="C728" s="72" t="s">
        <v>350</v>
      </c>
      <c r="D728" s="73"/>
      <c r="E728" s="181">
        <v>80.96</v>
      </c>
      <c r="F728" s="75">
        <f t="shared" si="192"/>
        <v>80.96</v>
      </c>
      <c r="G728" s="75">
        <f t="shared" si="175"/>
        <v>64.768</v>
      </c>
      <c r="H728" s="76">
        <v>697</v>
      </c>
      <c r="I728" s="72"/>
      <c r="J728" s="72"/>
      <c r="K728" s="75" t="str">
        <f t="shared" si="188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3"/>
        <v>0</v>
      </c>
      <c r="T728" s="126">
        <f t="shared" si="194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81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7" t="s">
        <v>2066</v>
      </c>
      <c r="B730" s="79" t="s">
        <v>2067</v>
      </c>
      <c r="C730" s="72" t="s">
        <v>350</v>
      </c>
      <c r="D730" s="73"/>
      <c r="E730" s="181">
        <v>21.51</v>
      </c>
      <c r="F730" s="75">
        <f t="shared" ref="F730:F735" si="195">E730-E730*$G$2%</f>
        <v>21.51</v>
      </c>
      <c r="G730" s="75">
        <f t="shared" ref="G730:G735" si="196">E730-(20*E730/100)</f>
        <v>17.208</v>
      </c>
      <c r="H730" s="78"/>
      <c r="I730" s="72"/>
      <c r="J730" s="72" t="s">
        <v>361</v>
      </c>
      <c r="K730" s="75" t="str">
        <f t="shared" ref="K730:K793" si="197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8">Q730/M730*D730</f>
        <v>0</v>
      </c>
      <c r="T730" s="126">
        <f t="shared" ref="T730:T735" si="199">R730/M730*D730</f>
        <v>0</v>
      </c>
      <c r="U730" s="22"/>
    </row>
    <row r="731" s="19" customFormat="1" ht="17.1" customHeight="1" outlineLevel="1" spans="1:21">
      <c r="A731" s="187" t="s">
        <v>2068</v>
      </c>
      <c r="B731" s="79" t="s">
        <v>2069</v>
      </c>
      <c r="C731" s="72" t="s">
        <v>350</v>
      </c>
      <c r="D731" s="73"/>
      <c r="E731" s="181">
        <v>33.17</v>
      </c>
      <c r="F731" s="75">
        <f t="shared" si="195"/>
        <v>33.17</v>
      </c>
      <c r="G731" s="75">
        <f t="shared" si="196"/>
        <v>26.536</v>
      </c>
      <c r="H731" s="78"/>
      <c r="I731" s="72"/>
      <c r="J731" s="72" t="s">
        <v>361</v>
      </c>
      <c r="K731" s="75" t="str">
        <f t="shared" si="197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8"/>
        <v>0</v>
      </c>
      <c r="T731" s="126">
        <f t="shared" si="199"/>
        <v>0</v>
      </c>
      <c r="U731" s="22"/>
    </row>
    <row r="732" s="19" customFormat="1" ht="17.1" customHeight="1" outlineLevel="1" spans="1:21">
      <c r="A732" s="187" t="s">
        <v>2070</v>
      </c>
      <c r="B732" s="79" t="s">
        <v>2071</v>
      </c>
      <c r="C732" s="72" t="s">
        <v>350</v>
      </c>
      <c r="D732" s="73"/>
      <c r="E732" s="181">
        <v>42.6</v>
      </c>
      <c r="F732" s="75">
        <f t="shared" si="195"/>
        <v>42.6</v>
      </c>
      <c r="G732" s="75">
        <f t="shared" si="196"/>
        <v>34.08</v>
      </c>
      <c r="H732" s="78"/>
      <c r="I732" s="72"/>
      <c r="J732" s="72" t="s">
        <v>361</v>
      </c>
      <c r="K732" s="75" t="str">
        <f t="shared" si="197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8"/>
        <v>0</v>
      </c>
      <c r="T732" s="126">
        <f t="shared" si="199"/>
        <v>0</v>
      </c>
      <c r="U732" s="22"/>
    </row>
    <row r="733" s="19" customFormat="1" ht="17.1" customHeight="1" outlineLevel="1" spans="1:21">
      <c r="A733" s="187" t="s">
        <v>2072</v>
      </c>
      <c r="B733" s="79" t="s">
        <v>2073</v>
      </c>
      <c r="C733" s="72" t="s">
        <v>350</v>
      </c>
      <c r="D733" s="73"/>
      <c r="E733" s="181">
        <v>55.08</v>
      </c>
      <c r="F733" s="75">
        <f t="shared" si="195"/>
        <v>55.08</v>
      </c>
      <c r="G733" s="75">
        <f t="shared" si="196"/>
        <v>44.064</v>
      </c>
      <c r="H733" s="78"/>
      <c r="I733" s="72"/>
      <c r="J733" s="72" t="s">
        <v>361</v>
      </c>
      <c r="K733" s="75" t="str">
        <f t="shared" si="197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8"/>
        <v>0</v>
      </c>
      <c r="T733" s="126">
        <f t="shared" si="199"/>
        <v>0</v>
      </c>
      <c r="U733" s="22"/>
    </row>
    <row r="734" s="19" customFormat="1" ht="17.1" customHeight="1" outlineLevel="1" spans="1:21">
      <c r="A734" s="187" t="s">
        <v>2074</v>
      </c>
      <c r="B734" s="79" t="s">
        <v>2075</v>
      </c>
      <c r="C734" s="72" t="s">
        <v>350</v>
      </c>
      <c r="D734" s="73"/>
      <c r="E734" s="181">
        <v>64.84</v>
      </c>
      <c r="F734" s="75">
        <f t="shared" si="195"/>
        <v>64.84</v>
      </c>
      <c r="G734" s="75">
        <f t="shared" si="196"/>
        <v>51.872</v>
      </c>
      <c r="H734" s="78"/>
      <c r="I734" s="72"/>
      <c r="J734" s="72" t="s">
        <v>361</v>
      </c>
      <c r="K734" s="75" t="str">
        <f t="shared" si="197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8"/>
        <v>0</v>
      </c>
      <c r="T734" s="126">
        <f t="shared" si="199"/>
        <v>0</v>
      </c>
      <c r="U734" s="22"/>
    </row>
    <row r="735" s="19" customFormat="1" ht="17.1" customHeight="1" outlineLevel="1" spans="1:21">
      <c r="A735" s="187" t="s">
        <v>2076</v>
      </c>
      <c r="B735" s="79" t="s">
        <v>2077</v>
      </c>
      <c r="C735" s="72" t="s">
        <v>350</v>
      </c>
      <c r="D735" s="73"/>
      <c r="E735" s="181">
        <v>80.96</v>
      </c>
      <c r="F735" s="75">
        <f t="shared" si="195"/>
        <v>80.96</v>
      </c>
      <c r="G735" s="75">
        <f t="shared" si="196"/>
        <v>64.768</v>
      </c>
      <c r="H735" s="78"/>
      <c r="I735" s="72"/>
      <c r="J735" s="72" t="s">
        <v>361</v>
      </c>
      <c r="K735" s="75" t="str">
        <f t="shared" si="197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8"/>
        <v>0</v>
      </c>
      <c r="T735" s="126">
        <f t="shared" si="199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81"/>
      <c r="F736" s="75"/>
      <c r="G736" s="75"/>
      <c r="H736" s="78"/>
      <c r="I736" s="72"/>
      <c r="J736" s="72"/>
      <c r="K736" s="75" t="str">
        <f t="shared" si="197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5" t="s">
        <v>2078</v>
      </c>
      <c r="B737" s="79" t="s">
        <v>2079</v>
      </c>
      <c r="C737" s="72" t="s">
        <v>350</v>
      </c>
      <c r="D737" s="73"/>
      <c r="E737" s="181">
        <v>7.25</v>
      </c>
      <c r="F737" s="75">
        <f>E737-E737*$G$2%</f>
        <v>7.25</v>
      </c>
      <c r="G737" s="75">
        <f t="shared" ref="G737:G771" si="200">E737-(20*E737/100)</f>
        <v>5.8</v>
      </c>
      <c r="H737" s="76">
        <v>7497</v>
      </c>
      <c r="I737" s="72"/>
      <c r="J737" s="72"/>
      <c r="K737" s="75" t="str">
        <f t="shared" si="197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5" t="s">
        <v>2080</v>
      </c>
      <c r="B738" s="79" t="s">
        <v>2081</v>
      </c>
      <c r="C738" s="72" t="s">
        <v>350</v>
      </c>
      <c r="D738" s="73"/>
      <c r="E738" s="181">
        <v>8.19</v>
      </c>
      <c r="F738" s="75">
        <f>E738-E738*$G$2%</f>
        <v>8.19</v>
      </c>
      <c r="G738" s="75">
        <f t="shared" si="200"/>
        <v>6.552</v>
      </c>
      <c r="H738" s="76">
        <v>6897</v>
      </c>
      <c r="I738" s="72"/>
      <c r="J738" s="72"/>
      <c r="K738" s="75" t="str">
        <f t="shared" si="197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6" t="s">
        <v>2082</v>
      </c>
      <c r="B739" s="79" t="s">
        <v>2083</v>
      </c>
      <c r="C739" s="72" t="s">
        <v>350</v>
      </c>
      <c r="D739" s="73"/>
      <c r="E739" s="181">
        <v>11.07</v>
      </c>
      <c r="F739" s="75">
        <f>E739-E739*$G$2%</f>
        <v>11.07</v>
      </c>
      <c r="G739" s="75">
        <f t="shared" si="200"/>
        <v>8.856</v>
      </c>
      <c r="H739" s="76">
        <v>5400</v>
      </c>
      <c r="I739" s="72"/>
      <c r="J739" s="72"/>
      <c r="K739" s="75" t="str">
        <f t="shared" si="197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6" t="s">
        <v>2084</v>
      </c>
      <c r="B740" s="79" t="s">
        <v>2085</v>
      </c>
      <c r="C740" s="72" t="s">
        <v>350</v>
      </c>
      <c r="D740" s="73"/>
      <c r="E740" s="181">
        <v>20.96</v>
      </c>
      <c r="F740" s="75">
        <f>E740-E740*$G$2%</f>
        <v>20.96</v>
      </c>
      <c r="G740" s="75">
        <f t="shared" si="200"/>
        <v>16.768</v>
      </c>
      <c r="H740" s="76">
        <v>1497</v>
      </c>
      <c r="I740" s="72"/>
      <c r="J740" s="72"/>
      <c r="K740" s="75" t="str">
        <f t="shared" si="197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5" t="s">
        <v>2086</v>
      </c>
      <c r="B741" s="79" t="s">
        <v>2087</v>
      </c>
      <c r="C741" s="72" t="s">
        <v>350</v>
      </c>
      <c r="D741" s="73"/>
      <c r="E741" s="181">
        <v>28.11</v>
      </c>
      <c r="F741" s="75">
        <f>E741-E741*$G$2%</f>
        <v>28.11</v>
      </c>
      <c r="G741" s="75">
        <f t="shared" si="200"/>
        <v>22.488</v>
      </c>
      <c r="H741" s="76">
        <v>1497</v>
      </c>
      <c r="I741" s="72"/>
      <c r="J741" s="72"/>
      <c r="K741" s="75" t="str">
        <f t="shared" si="197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4"/>
      <c r="F742" s="75"/>
      <c r="G742" s="75"/>
      <c r="H742" s="78"/>
      <c r="I742" s="72"/>
      <c r="J742" s="72"/>
      <c r="K742" s="75" t="str">
        <f t="shared" si="197"/>
        <v/>
      </c>
      <c r="L742" s="191"/>
      <c r="M742" s="72"/>
      <c r="N742" s="149"/>
      <c r="O742" s="149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4">
        <v>422.19</v>
      </c>
      <c r="F743" s="75">
        <f t="shared" ref="F743:F748" si="201">E743-E743*$G$2%</f>
        <v>422.19</v>
      </c>
      <c r="G743" s="75">
        <f t="shared" si="200"/>
        <v>337.752</v>
      </c>
      <c r="H743" s="76">
        <v>470</v>
      </c>
      <c r="I743" s="72"/>
      <c r="J743" s="72"/>
      <c r="K743" s="75" t="str">
        <f t="shared" si="197"/>
        <v/>
      </c>
      <c r="L743" s="191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2">Q743/M743*D743</f>
        <v>0</v>
      </c>
      <c r="T743" s="126">
        <f t="shared" ref="T743:T748" si="203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4">
        <v>496.8</v>
      </c>
      <c r="F744" s="75">
        <f t="shared" si="201"/>
        <v>496.8</v>
      </c>
      <c r="G744" s="75">
        <f t="shared" si="200"/>
        <v>397.44</v>
      </c>
      <c r="H744" s="76">
        <v>750</v>
      </c>
      <c r="I744" s="72"/>
      <c r="J744" s="72"/>
      <c r="K744" s="75" t="str">
        <f t="shared" si="197"/>
        <v/>
      </c>
      <c r="L744" s="191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2"/>
        <v>0</v>
      </c>
      <c r="T744" s="126">
        <f t="shared" si="203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4">
        <v>615.72</v>
      </c>
      <c r="F745" s="75">
        <f t="shared" si="201"/>
        <v>615.72</v>
      </c>
      <c r="G745" s="75">
        <f t="shared" si="200"/>
        <v>492.576</v>
      </c>
      <c r="H745" s="76">
        <v>332</v>
      </c>
      <c r="I745" s="72"/>
      <c r="J745" s="72"/>
      <c r="K745" s="75" t="str">
        <f t="shared" si="197"/>
        <v/>
      </c>
      <c r="L745" s="191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2"/>
        <v>0</v>
      </c>
      <c r="T745" s="126">
        <f t="shared" si="203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4">
        <v>645.37</v>
      </c>
      <c r="F746" s="75">
        <f t="shared" si="201"/>
        <v>645.37</v>
      </c>
      <c r="G746" s="75">
        <f t="shared" si="200"/>
        <v>516.296</v>
      </c>
      <c r="H746" s="78"/>
      <c r="I746" s="72"/>
      <c r="J746" s="72" t="s">
        <v>361</v>
      </c>
      <c r="K746" s="75" t="str">
        <f t="shared" si="197"/>
        <v/>
      </c>
      <c r="L746" s="191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2"/>
        <v>0</v>
      </c>
      <c r="T746" s="126">
        <f t="shared" si="203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4">
        <v>1015.8</v>
      </c>
      <c r="F747" s="75">
        <f t="shared" si="201"/>
        <v>1015.8</v>
      </c>
      <c r="G747" s="75">
        <f t="shared" si="200"/>
        <v>812.64</v>
      </c>
      <c r="H747" s="76">
        <v>82</v>
      </c>
      <c r="I747" s="72"/>
      <c r="J747" s="72"/>
      <c r="K747" s="75" t="str">
        <f t="shared" si="197"/>
        <v/>
      </c>
      <c r="L747" s="191">
        <v>10</v>
      </c>
      <c r="M747" s="72">
        <v>150</v>
      </c>
      <c r="N747" s="109" t="s">
        <v>351</v>
      </c>
      <c r="O747" s="110" t="s">
        <v>2090</v>
      </c>
      <c r="P747" s="326" t="s">
        <v>2099</v>
      </c>
      <c r="Q747" s="137">
        <v>13</v>
      </c>
      <c r="R747" s="138">
        <v>0.041791</v>
      </c>
      <c r="S747" s="125">
        <f t="shared" si="202"/>
        <v>0</v>
      </c>
      <c r="T747" s="126">
        <f t="shared" si="203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4">
        <v>1205.97</v>
      </c>
      <c r="F748" s="75">
        <f t="shared" si="201"/>
        <v>1205.97</v>
      </c>
      <c r="G748" s="75">
        <f t="shared" si="200"/>
        <v>964.776</v>
      </c>
      <c r="H748" s="76">
        <v>200</v>
      </c>
      <c r="I748" s="72"/>
      <c r="J748" s="72"/>
      <c r="K748" s="75" t="str">
        <f t="shared" si="197"/>
        <v/>
      </c>
      <c r="L748" s="191">
        <v>10</v>
      </c>
      <c r="M748" s="72">
        <v>150</v>
      </c>
      <c r="N748" s="109" t="s">
        <v>351</v>
      </c>
      <c r="O748" s="110" t="s">
        <v>2090</v>
      </c>
      <c r="P748" s="326" t="s">
        <v>2102</v>
      </c>
      <c r="Q748" s="137">
        <v>14</v>
      </c>
      <c r="R748" s="138">
        <v>0.041791</v>
      </c>
      <c r="S748" s="125">
        <f t="shared" si="202"/>
        <v>0</v>
      </c>
      <c r="T748" s="126">
        <f t="shared" si="203"/>
        <v>0</v>
      </c>
    </row>
    <row r="749" outlineLevel="1" spans="1:20">
      <c r="A749" s="65" t="s">
        <v>85</v>
      </c>
      <c r="B749" s="66"/>
      <c r="C749" s="72"/>
      <c r="D749" s="73"/>
      <c r="E749" s="184"/>
      <c r="F749" s="75"/>
      <c r="G749" s="75"/>
      <c r="H749" s="78"/>
      <c r="I749" s="72"/>
      <c r="J749" s="72"/>
      <c r="K749" s="75" t="str">
        <f t="shared" si="197"/>
        <v/>
      </c>
      <c r="L749" s="191"/>
      <c r="M749" s="72"/>
      <c r="N749" s="149"/>
      <c r="O749" s="149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8">
        <v>257.17</v>
      </c>
      <c r="F750" s="75">
        <f>E750-E750*$G$2%</f>
        <v>257.17</v>
      </c>
      <c r="G750" s="75">
        <f t="shared" si="200"/>
        <v>205.736</v>
      </c>
      <c r="H750" s="76">
        <v>408</v>
      </c>
      <c r="I750" s="72"/>
      <c r="J750" s="72"/>
      <c r="K750" s="75" t="str">
        <f t="shared" si="197"/>
        <v/>
      </c>
      <c r="L750" s="191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7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771</v>
      </c>
      <c r="D752" s="73"/>
      <c r="E752" s="189">
        <v>145.24</v>
      </c>
      <c r="F752" s="75">
        <f t="shared" ref="F752:F758" si="204">E752-E752*$G$2%</f>
        <v>145.24</v>
      </c>
      <c r="G752" s="75">
        <f t="shared" si="200"/>
        <v>116.192</v>
      </c>
      <c r="H752" s="76">
        <v>720</v>
      </c>
      <c r="I752" s="72"/>
      <c r="J752" s="72"/>
      <c r="K752" s="75" t="str">
        <f t="shared" si="197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6" t="s">
        <v>2110</v>
      </c>
      <c r="Q752" s="137">
        <v>10.5</v>
      </c>
      <c r="R752" s="138">
        <v>0.071928</v>
      </c>
      <c r="S752" s="125">
        <f t="shared" ref="S752:S758" si="205">Q752/M752*D752</f>
        <v>0</v>
      </c>
      <c r="T752" s="126">
        <f t="shared" ref="T752:T758" si="206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771</v>
      </c>
      <c r="D753" s="73"/>
      <c r="E753" s="189">
        <v>200.19</v>
      </c>
      <c r="F753" s="75">
        <f t="shared" si="204"/>
        <v>200.19</v>
      </c>
      <c r="G753" s="75">
        <f t="shared" si="200"/>
        <v>160.152</v>
      </c>
      <c r="H753" s="76">
        <v>780</v>
      </c>
      <c r="I753" s="72"/>
      <c r="J753" s="72"/>
      <c r="K753" s="75" t="str">
        <f t="shared" si="197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6" t="s">
        <v>2113</v>
      </c>
      <c r="Q753" s="137">
        <v>11.2</v>
      </c>
      <c r="R753" s="138">
        <v>0.071928</v>
      </c>
      <c r="S753" s="125">
        <f t="shared" si="205"/>
        <v>0</v>
      </c>
      <c r="T753" s="126">
        <f t="shared" si="206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771</v>
      </c>
      <c r="D754" s="73"/>
      <c r="E754" s="189">
        <v>285.06</v>
      </c>
      <c r="F754" s="75">
        <f t="shared" si="204"/>
        <v>285.06</v>
      </c>
      <c r="G754" s="75">
        <f t="shared" si="200"/>
        <v>228.048</v>
      </c>
      <c r="H754" s="76">
        <v>365</v>
      </c>
      <c r="I754" s="72"/>
      <c r="J754" s="72"/>
      <c r="K754" s="75" t="str">
        <f t="shared" si="197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6" t="s">
        <v>2116</v>
      </c>
      <c r="Q754" s="137">
        <v>9.5</v>
      </c>
      <c r="R754" s="138">
        <v>0.071928</v>
      </c>
      <c r="S754" s="125">
        <f t="shared" si="205"/>
        <v>0</v>
      </c>
      <c r="T754" s="126">
        <f t="shared" si="206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771</v>
      </c>
      <c r="D755" s="73"/>
      <c r="E755" s="189">
        <v>379.63</v>
      </c>
      <c r="F755" s="75">
        <f t="shared" si="204"/>
        <v>379.63</v>
      </c>
      <c r="G755" s="75">
        <f t="shared" si="200"/>
        <v>303.704</v>
      </c>
      <c r="H755" s="76">
        <v>190</v>
      </c>
      <c r="I755" s="72"/>
      <c r="J755" s="72"/>
      <c r="K755" s="75" t="str">
        <f t="shared" si="197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6" t="s">
        <v>2119</v>
      </c>
      <c r="Q755" s="137">
        <v>9.6</v>
      </c>
      <c r="R755" s="138">
        <v>0.071928</v>
      </c>
      <c r="S755" s="125">
        <f t="shared" si="205"/>
        <v>0</v>
      </c>
      <c r="T755" s="126">
        <f t="shared" si="206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771</v>
      </c>
      <c r="D756" s="73"/>
      <c r="E756" s="189">
        <v>502.95</v>
      </c>
      <c r="F756" s="75">
        <f t="shared" si="204"/>
        <v>502.95</v>
      </c>
      <c r="G756" s="75">
        <f t="shared" si="200"/>
        <v>402.36</v>
      </c>
      <c r="H756" s="76">
        <v>387</v>
      </c>
      <c r="I756" s="72"/>
      <c r="J756" s="72"/>
      <c r="K756" s="75" t="str">
        <f t="shared" si="197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6" t="s">
        <v>2122</v>
      </c>
      <c r="Q756" s="137">
        <v>8.4</v>
      </c>
      <c r="R756" s="138">
        <v>0.071928</v>
      </c>
      <c r="S756" s="125">
        <f t="shared" si="205"/>
        <v>0</v>
      </c>
      <c r="T756" s="126">
        <f t="shared" si="206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771</v>
      </c>
      <c r="D757" s="73"/>
      <c r="E757" s="189">
        <v>705.03</v>
      </c>
      <c r="F757" s="75">
        <f t="shared" si="204"/>
        <v>705.03</v>
      </c>
      <c r="G757" s="75">
        <f t="shared" si="200"/>
        <v>564.024</v>
      </c>
      <c r="H757" s="76">
        <v>147</v>
      </c>
      <c r="I757" s="72"/>
      <c r="J757" s="72" t="s">
        <v>361</v>
      </c>
      <c r="K757" s="75" t="str">
        <f t="shared" si="197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6" t="s">
        <v>2125</v>
      </c>
      <c r="Q757" s="137">
        <v>7.5</v>
      </c>
      <c r="R757" s="138">
        <v>0.071928</v>
      </c>
      <c r="S757" s="125">
        <f t="shared" si="205"/>
        <v>0</v>
      </c>
      <c r="T757" s="126">
        <f t="shared" si="206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771</v>
      </c>
      <c r="D758" s="73"/>
      <c r="E758" s="189">
        <v>1296.34</v>
      </c>
      <c r="F758" s="75">
        <f t="shared" si="204"/>
        <v>1296.34</v>
      </c>
      <c r="G758" s="75">
        <f t="shared" si="200"/>
        <v>1037.072</v>
      </c>
      <c r="H758" s="78"/>
      <c r="I758" s="72"/>
      <c r="J758" s="72" t="s">
        <v>361</v>
      </c>
      <c r="K758" s="75" t="str">
        <f t="shared" si="197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6" t="s">
        <v>2128</v>
      </c>
      <c r="Q758" s="137">
        <v>8.25</v>
      </c>
      <c r="R758" s="138">
        <v>0.071928</v>
      </c>
      <c r="S758" s="125">
        <f t="shared" si="205"/>
        <v>0</v>
      </c>
      <c r="T758" s="126">
        <f t="shared" si="206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90"/>
      <c r="F759" s="64"/>
      <c r="G759" s="75"/>
      <c r="H759" s="78"/>
      <c r="I759" s="107"/>
      <c r="J759" s="107"/>
      <c r="K759" s="75" t="str">
        <f t="shared" si="197"/>
        <v/>
      </c>
      <c r="L759" s="72"/>
      <c r="M759" s="72"/>
      <c r="N759" s="149"/>
      <c r="O759" s="110"/>
      <c r="P759" s="72"/>
      <c r="Q759" s="137"/>
      <c r="R759" s="138"/>
      <c r="S759" s="192"/>
      <c r="T759" s="193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771</v>
      </c>
      <c r="D760" s="73"/>
      <c r="E760" s="189">
        <v>145.24</v>
      </c>
      <c r="F760" s="75">
        <f>E760-E760*$G$2%</f>
        <v>145.24</v>
      </c>
      <c r="G760" s="75">
        <f t="shared" si="200"/>
        <v>116.192</v>
      </c>
      <c r="H760" s="76">
        <v>220</v>
      </c>
      <c r="I760" s="72"/>
      <c r="J760" s="72"/>
      <c r="K760" s="75" t="str">
        <f t="shared" si="197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6" t="s">
        <v>2132</v>
      </c>
      <c r="Q760" s="137">
        <v>10.5</v>
      </c>
      <c r="R760" s="138">
        <v>0.071928</v>
      </c>
      <c r="S760" s="125">
        <f t="shared" ref="S760:S766" si="207">Q760/M760*D760</f>
        <v>0</v>
      </c>
      <c r="T760" s="126">
        <f t="shared" ref="T760:T766" si="208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771</v>
      </c>
      <c r="D761" s="73"/>
      <c r="E761" s="189">
        <v>200.19</v>
      </c>
      <c r="F761" s="75">
        <f t="shared" ref="F761:F766" si="209">E761-E761*$G$2%</f>
        <v>200.19</v>
      </c>
      <c r="G761" s="75">
        <f t="shared" si="200"/>
        <v>160.152</v>
      </c>
      <c r="H761" s="76">
        <v>70</v>
      </c>
      <c r="I761" s="72"/>
      <c r="J761" s="72"/>
      <c r="K761" s="75" t="str">
        <f t="shared" si="197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6" t="s">
        <v>2135</v>
      </c>
      <c r="Q761" s="137">
        <v>11.2</v>
      </c>
      <c r="R761" s="138">
        <v>0.071928</v>
      </c>
      <c r="S761" s="125">
        <f t="shared" si="207"/>
        <v>0</v>
      </c>
      <c r="T761" s="126">
        <f t="shared" si="208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771</v>
      </c>
      <c r="D762" s="73"/>
      <c r="E762" s="189">
        <v>285.06</v>
      </c>
      <c r="F762" s="75">
        <f t="shared" si="209"/>
        <v>285.06</v>
      </c>
      <c r="G762" s="75">
        <f t="shared" si="200"/>
        <v>228.048</v>
      </c>
      <c r="H762" s="78"/>
      <c r="I762" s="72"/>
      <c r="J762" s="72" t="s">
        <v>361</v>
      </c>
      <c r="K762" s="75" t="str">
        <f t="shared" si="197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6" t="s">
        <v>2138</v>
      </c>
      <c r="Q762" s="137">
        <v>9.5</v>
      </c>
      <c r="R762" s="138">
        <v>0.071928</v>
      </c>
      <c r="S762" s="125">
        <f t="shared" si="207"/>
        <v>0</v>
      </c>
      <c r="T762" s="126">
        <f t="shared" si="208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771</v>
      </c>
      <c r="D763" s="73"/>
      <c r="E763" s="189">
        <v>379.63</v>
      </c>
      <c r="F763" s="75">
        <f t="shared" si="209"/>
        <v>379.63</v>
      </c>
      <c r="G763" s="75">
        <f t="shared" si="200"/>
        <v>303.704</v>
      </c>
      <c r="H763" s="78"/>
      <c r="I763" s="72"/>
      <c r="J763" s="72" t="s">
        <v>361</v>
      </c>
      <c r="K763" s="75" t="str">
        <f t="shared" si="197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6" t="s">
        <v>2141</v>
      </c>
      <c r="Q763" s="137">
        <v>9.6</v>
      </c>
      <c r="R763" s="138">
        <v>0.071928</v>
      </c>
      <c r="S763" s="125">
        <f t="shared" si="207"/>
        <v>0</v>
      </c>
      <c r="T763" s="126">
        <f t="shared" si="208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771</v>
      </c>
      <c r="D764" s="73"/>
      <c r="E764" s="189">
        <v>502.95</v>
      </c>
      <c r="F764" s="75">
        <f t="shared" si="209"/>
        <v>502.95</v>
      </c>
      <c r="G764" s="75">
        <f t="shared" si="200"/>
        <v>402.36</v>
      </c>
      <c r="H764" s="78"/>
      <c r="I764" s="72"/>
      <c r="J764" s="72"/>
      <c r="K764" s="75" t="str">
        <f t="shared" si="197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6" t="s">
        <v>2144</v>
      </c>
      <c r="Q764" s="137">
        <v>8.4</v>
      </c>
      <c r="R764" s="138">
        <v>0.071928</v>
      </c>
      <c r="S764" s="125">
        <f t="shared" si="207"/>
        <v>0</v>
      </c>
      <c r="T764" s="126">
        <f t="shared" si="208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771</v>
      </c>
      <c r="D765" s="73"/>
      <c r="E765" s="189">
        <v>705.03</v>
      </c>
      <c r="F765" s="75">
        <f t="shared" si="209"/>
        <v>705.03</v>
      </c>
      <c r="G765" s="75">
        <f t="shared" si="200"/>
        <v>564.024</v>
      </c>
      <c r="H765" s="76">
        <v>79</v>
      </c>
      <c r="I765" s="72"/>
      <c r="J765" s="72"/>
      <c r="K765" s="75" t="str">
        <f t="shared" si="197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6" t="s">
        <v>2147</v>
      </c>
      <c r="Q765" s="137">
        <v>7.5</v>
      </c>
      <c r="R765" s="138">
        <v>0.071928</v>
      </c>
      <c r="S765" s="125">
        <f t="shared" si="207"/>
        <v>0</v>
      </c>
      <c r="T765" s="126">
        <f t="shared" si="208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771</v>
      </c>
      <c r="D766" s="73"/>
      <c r="E766" s="189">
        <v>1296.34</v>
      </c>
      <c r="F766" s="75">
        <f t="shared" si="209"/>
        <v>1296.34</v>
      </c>
      <c r="G766" s="75">
        <f t="shared" si="200"/>
        <v>1037.072</v>
      </c>
      <c r="H766" s="78"/>
      <c r="I766" s="72"/>
      <c r="J766" s="72" t="s">
        <v>361</v>
      </c>
      <c r="K766" s="75" t="str">
        <f t="shared" si="197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6" t="s">
        <v>2150</v>
      </c>
      <c r="Q766" s="137">
        <v>8.25</v>
      </c>
      <c r="R766" s="138">
        <v>0.071928</v>
      </c>
      <c r="S766" s="125">
        <f t="shared" si="207"/>
        <v>0</v>
      </c>
      <c r="T766" s="126">
        <f t="shared" si="208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9"/>
      <c r="F767" s="75"/>
      <c r="G767" s="75"/>
      <c r="H767" s="78"/>
      <c r="I767" s="72"/>
      <c r="J767" s="72"/>
      <c r="K767" s="75" t="str">
        <f t="shared" si="197"/>
        <v/>
      </c>
      <c r="L767" s="72"/>
      <c r="M767" s="72"/>
      <c r="N767" s="149"/>
      <c r="O767" s="149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771</v>
      </c>
      <c r="D768" s="73"/>
      <c r="E768" s="189">
        <v>215.24</v>
      </c>
      <c r="F768" s="75">
        <f>E768-E768*$G$2%</f>
        <v>215.24</v>
      </c>
      <c r="G768" s="75">
        <f t="shared" si="200"/>
        <v>172.192</v>
      </c>
      <c r="H768" s="76">
        <v>1086</v>
      </c>
      <c r="I768" s="72"/>
      <c r="J768" s="72"/>
      <c r="K768" s="75" t="str">
        <f t="shared" si="197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771</v>
      </c>
      <c r="D769" s="73"/>
      <c r="E769" s="189">
        <v>267.08</v>
      </c>
      <c r="F769" s="75">
        <f>E769-E769*$G$2%</f>
        <v>267.08</v>
      </c>
      <c r="G769" s="75">
        <f t="shared" si="200"/>
        <v>213.664</v>
      </c>
      <c r="H769" s="76">
        <v>824</v>
      </c>
      <c r="I769" s="72"/>
      <c r="J769" s="72"/>
      <c r="K769" s="75" t="str">
        <f t="shared" si="197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771</v>
      </c>
      <c r="D770" s="73"/>
      <c r="E770" s="189">
        <v>395.86</v>
      </c>
      <c r="F770" s="75">
        <f>E770-E770*$G$2%</f>
        <v>395.86</v>
      </c>
      <c r="G770" s="75">
        <f t="shared" si="200"/>
        <v>316.688</v>
      </c>
      <c r="H770" s="76">
        <v>1195</v>
      </c>
      <c r="I770" s="72"/>
      <c r="J770" s="72"/>
      <c r="K770" s="75" t="str">
        <f t="shared" si="197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771</v>
      </c>
      <c r="D771" s="73"/>
      <c r="E771" s="189">
        <v>579.55</v>
      </c>
      <c r="F771" s="75">
        <f>E771-E771*$G$2%</f>
        <v>579.55</v>
      </c>
      <c r="G771" s="75">
        <f t="shared" si="200"/>
        <v>463.64</v>
      </c>
      <c r="H771" s="76">
        <v>41</v>
      </c>
      <c r="I771" s="72"/>
      <c r="J771" s="72"/>
      <c r="K771" s="75" t="str">
        <f t="shared" si="197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9"/>
      <c r="F772" s="75"/>
      <c r="G772" s="75"/>
      <c r="H772" s="78"/>
      <c r="I772" s="72"/>
      <c r="J772" s="72"/>
      <c r="K772" s="75" t="str">
        <f t="shared" si="197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9">
        <v>42.84</v>
      </c>
      <c r="F773" s="75">
        <f t="shared" ref="F773:F783" si="210">E773-E773*$G$2%</f>
        <v>42.84</v>
      </c>
      <c r="G773" s="75">
        <f t="shared" ref="G773:G775" si="211">E773-(20*E773/100)</f>
        <v>34.272</v>
      </c>
      <c r="H773" s="76">
        <v>1100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2">Q773/(M773*L773)*D773</f>
        <v>0</v>
      </c>
      <c r="T773" s="126">
        <f t="shared" ref="T773:T783" si="213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9">
        <v>52.8</v>
      </c>
      <c r="F774" s="75">
        <f t="shared" si="210"/>
        <v>52.8</v>
      </c>
      <c r="G774" s="75">
        <f t="shared" si="211"/>
        <v>42.24</v>
      </c>
      <c r="H774" s="76">
        <v>2200</v>
      </c>
      <c r="I774" s="72"/>
      <c r="J774" s="72"/>
      <c r="K774" s="75" t="str">
        <f t="shared" si="197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2"/>
        <v>0</v>
      </c>
      <c r="T774" s="126">
        <f t="shared" si="213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9">
        <v>72.17</v>
      </c>
      <c r="F775" s="75">
        <f t="shared" si="210"/>
        <v>72.17</v>
      </c>
      <c r="G775" s="75">
        <f t="shared" si="211"/>
        <v>57.736</v>
      </c>
      <c r="H775" s="76">
        <v>2300</v>
      </c>
      <c r="I775" s="72"/>
      <c r="J775" s="72"/>
      <c r="K775" s="75" t="str">
        <f t="shared" si="197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2"/>
        <v>0</v>
      </c>
      <c r="T775" s="126">
        <f t="shared" si="213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9">
        <v>82.58</v>
      </c>
      <c r="F776" s="75">
        <f t="shared" si="210"/>
        <v>82.58</v>
      </c>
      <c r="G776" s="75">
        <f t="shared" ref="G776:G783" si="214">E776-(20*E776/100)</f>
        <v>66.064</v>
      </c>
      <c r="H776" s="76">
        <v>1800</v>
      </c>
      <c r="I776" s="72"/>
      <c r="J776" s="72"/>
      <c r="K776" s="75" t="str">
        <f t="shared" si="197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2"/>
        <v>0</v>
      </c>
      <c r="T776" s="126">
        <f t="shared" si="213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9">
        <v>102.08</v>
      </c>
      <c r="F777" s="75">
        <f t="shared" si="210"/>
        <v>102.08</v>
      </c>
      <c r="G777" s="75">
        <f t="shared" si="214"/>
        <v>81.664</v>
      </c>
      <c r="H777" s="76">
        <v>2100</v>
      </c>
      <c r="I777" s="72"/>
      <c r="J777" s="72"/>
      <c r="K777" s="75" t="str">
        <f t="shared" si="197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2"/>
        <v>0</v>
      </c>
      <c r="T777" s="126">
        <f t="shared" si="213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9">
        <v>140.34</v>
      </c>
      <c r="F778" s="75">
        <f t="shared" si="210"/>
        <v>140.34</v>
      </c>
      <c r="G778" s="75">
        <f t="shared" si="214"/>
        <v>112.272</v>
      </c>
      <c r="H778" s="76">
        <v>2400</v>
      </c>
      <c r="I778" s="72"/>
      <c r="J778" s="72"/>
      <c r="K778" s="75" t="str">
        <f t="shared" si="197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2"/>
        <v>0</v>
      </c>
      <c r="T778" s="126">
        <f t="shared" si="213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9">
        <v>150.04</v>
      </c>
      <c r="F779" s="75">
        <f t="shared" si="210"/>
        <v>150.04</v>
      </c>
      <c r="G779" s="75">
        <f t="shared" si="214"/>
        <v>120.032</v>
      </c>
      <c r="H779" s="76">
        <v>1100</v>
      </c>
      <c r="I779" s="72"/>
      <c r="J779" s="72"/>
      <c r="K779" s="75" t="str">
        <f t="shared" si="197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2"/>
        <v>0</v>
      </c>
      <c r="T779" s="126">
        <f t="shared" si="213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9">
        <v>182.95</v>
      </c>
      <c r="F780" s="75">
        <f t="shared" si="210"/>
        <v>182.95</v>
      </c>
      <c r="G780" s="75">
        <f t="shared" si="214"/>
        <v>146.36</v>
      </c>
      <c r="H780" s="76">
        <v>200</v>
      </c>
      <c r="I780" s="72"/>
      <c r="J780" s="72"/>
      <c r="K780" s="75" t="str">
        <f t="shared" si="197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2"/>
        <v>0</v>
      </c>
      <c r="T780" s="126">
        <f t="shared" si="213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9">
        <v>208.34</v>
      </c>
      <c r="F781" s="75">
        <f t="shared" si="210"/>
        <v>208.34</v>
      </c>
      <c r="G781" s="75">
        <f t="shared" si="214"/>
        <v>166.672</v>
      </c>
      <c r="H781" s="76">
        <v>1200</v>
      </c>
      <c r="I781" s="72"/>
      <c r="J781" s="72"/>
      <c r="K781" s="75" t="str">
        <f t="shared" si="197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2"/>
        <v>0</v>
      </c>
      <c r="T781" s="126">
        <f t="shared" si="213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9">
        <v>240.08</v>
      </c>
      <c r="F782" s="75">
        <f t="shared" si="210"/>
        <v>240.08</v>
      </c>
      <c r="G782" s="75">
        <f t="shared" si="214"/>
        <v>192.064</v>
      </c>
      <c r="H782" s="76">
        <v>450</v>
      </c>
      <c r="I782" s="72"/>
      <c r="J782" s="72"/>
      <c r="K782" s="75" t="str">
        <f t="shared" si="197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2"/>
        <v>0</v>
      </c>
      <c r="T782" s="126">
        <f t="shared" si="213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9">
        <v>300.17</v>
      </c>
      <c r="F783" s="75">
        <f t="shared" si="210"/>
        <v>300.17</v>
      </c>
      <c r="G783" s="75">
        <f t="shared" si="214"/>
        <v>240.136</v>
      </c>
      <c r="H783" s="76">
        <v>500</v>
      </c>
      <c r="I783" s="72"/>
      <c r="J783" s="72"/>
      <c r="K783" s="75" t="str">
        <f t="shared" si="197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2"/>
        <v>0</v>
      </c>
      <c r="T783" s="126">
        <f t="shared" si="213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7"/>
        <v/>
      </c>
      <c r="L784" s="108"/>
      <c r="M784" s="115"/>
      <c r="N784" s="112"/>
      <c r="O784" s="112"/>
      <c r="P784" s="115"/>
      <c r="Q784" s="141"/>
      <c r="R784" s="142"/>
      <c r="S784" s="195"/>
      <c r="T784" s="196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4">
        <v>378.81</v>
      </c>
      <c r="F785" s="75">
        <f>E785-E785*$G$2%</f>
        <v>378.81</v>
      </c>
      <c r="G785" s="75">
        <f t="shared" ref="G785:G796" si="215">E785-(20*E785/100)</f>
        <v>303.048</v>
      </c>
      <c r="H785" s="78"/>
      <c r="I785" s="72"/>
      <c r="J785" s="72"/>
      <c r="K785" s="75" t="str">
        <f t="shared" si="197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6" t="s">
        <v>2186</v>
      </c>
      <c r="Q785" s="123">
        <v>25</v>
      </c>
      <c r="R785" s="124">
        <v>0.052318</v>
      </c>
      <c r="S785" s="125">
        <f t="shared" ref="S785:S796" si="216">Q785/M785*D785</f>
        <v>0</v>
      </c>
      <c r="T785" s="126">
        <f t="shared" ref="T785:T796" si="217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4">
        <v>455.3</v>
      </c>
      <c r="F786" s="75">
        <f>E786-E786*$G$2%</f>
        <v>455.3</v>
      </c>
      <c r="G786" s="75">
        <f t="shared" si="215"/>
        <v>364.24</v>
      </c>
      <c r="H786" s="78"/>
      <c r="I786" s="72"/>
      <c r="J786" s="72"/>
      <c r="K786" s="75" t="str">
        <f t="shared" si="197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6" t="s">
        <v>2189</v>
      </c>
      <c r="Q786" s="123">
        <v>32</v>
      </c>
      <c r="R786" s="124">
        <v>0.073528</v>
      </c>
      <c r="S786" s="125">
        <f t="shared" si="216"/>
        <v>0</v>
      </c>
      <c r="T786" s="126">
        <f t="shared" si="217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4">
        <v>516.54</v>
      </c>
      <c r="F787" s="75">
        <f>E787-E787*$G$2%</f>
        <v>516.54</v>
      </c>
      <c r="G787" s="75">
        <f t="shared" si="215"/>
        <v>413.232</v>
      </c>
      <c r="H787" s="76">
        <v>300</v>
      </c>
      <c r="I787" s="72"/>
      <c r="J787" s="72"/>
      <c r="K787" s="75" t="str">
        <f t="shared" si="197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6" t="s">
        <v>2192</v>
      </c>
      <c r="Q787" s="123">
        <v>32</v>
      </c>
      <c r="R787" s="124">
        <v>0.12462</v>
      </c>
      <c r="S787" s="125">
        <f t="shared" si="216"/>
        <v>0</v>
      </c>
      <c r="T787" s="126">
        <f t="shared" si="217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4">
        <v>333.1</v>
      </c>
      <c r="F788" s="75">
        <f>E788-E788*$G$2%</f>
        <v>333.1</v>
      </c>
      <c r="G788" s="75">
        <f t="shared" si="215"/>
        <v>266.48</v>
      </c>
      <c r="H788" s="76">
        <v>550</v>
      </c>
      <c r="I788" s="72"/>
      <c r="J788" s="72"/>
      <c r="K788" s="75" t="str">
        <f t="shared" si="197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6" t="s">
        <v>2195</v>
      </c>
      <c r="Q788" s="123">
        <v>29</v>
      </c>
      <c r="R788" s="124">
        <v>0.0683265</v>
      </c>
      <c r="S788" s="125">
        <f t="shared" si="216"/>
        <v>0</v>
      </c>
      <c r="T788" s="126">
        <f t="shared" si="217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4">
        <v>549.24</v>
      </c>
      <c r="F789" s="75">
        <f t="shared" ref="F789:F796" si="218">E789-E789*$G$2%</f>
        <v>549.24</v>
      </c>
      <c r="G789" s="75">
        <f t="shared" si="215"/>
        <v>439.392</v>
      </c>
      <c r="H789" s="78"/>
      <c r="I789" s="72"/>
      <c r="J789" s="72"/>
      <c r="K789" s="75" t="str">
        <f t="shared" si="197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6" t="s">
        <v>2198</v>
      </c>
      <c r="Q789" s="123">
        <v>39</v>
      </c>
      <c r="R789" s="124">
        <v>0.125424</v>
      </c>
      <c r="S789" s="125">
        <f t="shared" si="216"/>
        <v>0</v>
      </c>
      <c r="T789" s="126">
        <f t="shared" si="217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4">
        <v>722.8</v>
      </c>
      <c r="F790" s="75">
        <f t="shared" si="218"/>
        <v>722.8</v>
      </c>
      <c r="G790" s="75">
        <f t="shared" si="215"/>
        <v>578.24</v>
      </c>
      <c r="H790" s="78"/>
      <c r="I790" s="72"/>
      <c r="J790" s="72"/>
      <c r="K790" s="75" t="str">
        <f t="shared" si="197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6" t="s">
        <v>2201</v>
      </c>
      <c r="Q790" s="123">
        <v>34.5</v>
      </c>
      <c r="R790" s="124">
        <v>0.10854</v>
      </c>
      <c r="S790" s="125">
        <f t="shared" si="216"/>
        <v>0</v>
      </c>
      <c r="T790" s="126">
        <f t="shared" si="217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4">
        <v>735.94</v>
      </c>
      <c r="F791" s="75">
        <f t="shared" si="218"/>
        <v>735.94</v>
      </c>
      <c r="G791" s="75">
        <f t="shared" si="215"/>
        <v>588.752</v>
      </c>
      <c r="H791" s="76">
        <v>400</v>
      </c>
      <c r="I791" s="72"/>
      <c r="J791" s="72"/>
      <c r="K791" s="75" t="str">
        <f t="shared" si="197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6" t="s">
        <v>2204</v>
      </c>
      <c r="Q791" s="123">
        <v>52</v>
      </c>
      <c r="R791" s="124">
        <v>0.148941</v>
      </c>
      <c r="S791" s="125">
        <f t="shared" si="216"/>
        <v>0</v>
      </c>
      <c r="T791" s="126">
        <f t="shared" si="217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4">
        <v>717.41</v>
      </c>
      <c r="F792" s="75">
        <f t="shared" si="218"/>
        <v>717.41</v>
      </c>
      <c r="G792" s="75">
        <f t="shared" si="215"/>
        <v>573.928</v>
      </c>
      <c r="H792" s="76">
        <v>200</v>
      </c>
      <c r="I792" s="72"/>
      <c r="J792" s="72"/>
      <c r="K792" s="75" t="str">
        <f t="shared" si="197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6" t="s">
        <v>2207</v>
      </c>
      <c r="Q792" s="123">
        <v>38</v>
      </c>
      <c r="R792" s="124">
        <v>0.09648</v>
      </c>
      <c r="S792" s="125">
        <f t="shared" si="216"/>
        <v>0</v>
      </c>
      <c r="T792" s="126">
        <f t="shared" si="217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4">
        <v>785.7</v>
      </c>
      <c r="F793" s="75">
        <f t="shared" si="218"/>
        <v>785.7</v>
      </c>
      <c r="G793" s="75">
        <f t="shared" si="215"/>
        <v>628.56</v>
      </c>
      <c r="H793" s="76">
        <v>250</v>
      </c>
      <c r="I793" s="72"/>
      <c r="J793" s="72"/>
      <c r="K793" s="75" t="str">
        <f t="shared" si="197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6" t="s">
        <v>2210</v>
      </c>
      <c r="Q793" s="123">
        <v>52</v>
      </c>
      <c r="R793" s="124">
        <v>0.14406675</v>
      </c>
      <c r="S793" s="125">
        <f t="shared" si="216"/>
        <v>0</v>
      </c>
      <c r="T793" s="126">
        <f t="shared" si="217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4">
        <v>905.46</v>
      </c>
      <c r="F794" s="75">
        <f t="shared" si="218"/>
        <v>905.46</v>
      </c>
      <c r="G794" s="75">
        <f t="shared" si="215"/>
        <v>724.368</v>
      </c>
      <c r="H794" s="76">
        <v>280</v>
      </c>
      <c r="I794" s="72"/>
      <c r="J794" s="72"/>
      <c r="K794" s="75" t="str">
        <f t="shared" ref="K794:K857" si="219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6" t="s">
        <v>2213</v>
      </c>
      <c r="Q794" s="123">
        <v>50</v>
      </c>
      <c r="R794" s="124">
        <v>0.12462</v>
      </c>
      <c r="S794" s="125">
        <f t="shared" si="216"/>
        <v>0</v>
      </c>
      <c r="T794" s="126">
        <f t="shared" si="217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4">
        <v>1395.4</v>
      </c>
      <c r="F795" s="75">
        <f t="shared" si="218"/>
        <v>1395.4</v>
      </c>
      <c r="G795" s="75">
        <f t="shared" si="215"/>
        <v>1116.32</v>
      </c>
      <c r="H795" s="76">
        <v>60</v>
      </c>
      <c r="I795" s="72"/>
      <c r="J795" s="72"/>
      <c r="K795" s="75" t="str">
        <f t="shared" si="219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6" t="s">
        <v>2216</v>
      </c>
      <c r="Q795" s="123">
        <v>40</v>
      </c>
      <c r="R795" s="124">
        <v>0.179091</v>
      </c>
      <c r="S795" s="125">
        <f t="shared" si="216"/>
        <v>0</v>
      </c>
      <c r="T795" s="126">
        <f t="shared" si="217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4">
        <v>1593.21</v>
      </c>
      <c r="F796" s="75">
        <f t="shared" si="218"/>
        <v>1593.21</v>
      </c>
      <c r="G796" s="75">
        <f t="shared" si="215"/>
        <v>1274.568</v>
      </c>
      <c r="H796" s="76">
        <v>36</v>
      </c>
      <c r="I796" s="72"/>
      <c r="J796" s="72"/>
      <c r="K796" s="75" t="str">
        <f t="shared" si="219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6" t="s">
        <v>2219</v>
      </c>
      <c r="Q796" s="123">
        <v>45</v>
      </c>
      <c r="R796" s="124">
        <v>0.2025075</v>
      </c>
      <c r="S796" s="125">
        <f t="shared" si="216"/>
        <v>0</v>
      </c>
      <c r="T796" s="126">
        <f t="shared" si="217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4"/>
      <c r="F797" s="75"/>
      <c r="G797" s="75"/>
      <c r="H797" s="78"/>
      <c r="I797" s="72"/>
      <c r="J797" s="72"/>
      <c r="K797" s="75" t="str">
        <f t="shared" si="219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4">
        <v>121.24</v>
      </c>
      <c r="F798" s="75">
        <f t="shared" ref="F798:F829" si="220">E798-E798*$G$2%</f>
        <v>121.24</v>
      </c>
      <c r="G798" s="75">
        <f t="shared" ref="G798:G811" si="221">E798-(20*E798/100)</f>
        <v>96.992</v>
      </c>
      <c r="H798" s="76">
        <v>230</v>
      </c>
      <c r="I798" s="72"/>
      <c r="J798" s="72"/>
      <c r="K798" s="75" t="str">
        <f t="shared" si="219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6" t="s">
        <v>2224</v>
      </c>
      <c r="Q798" s="123">
        <v>13.5</v>
      </c>
      <c r="R798" s="124">
        <v>0.036686</v>
      </c>
      <c r="S798" s="125">
        <f t="shared" ref="S798:S829" si="222">Q798/M798*D798</f>
        <v>0</v>
      </c>
      <c r="T798" s="126">
        <f t="shared" ref="T798:T829" si="223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4">
        <v>121.24</v>
      </c>
      <c r="F799" s="75">
        <f t="shared" si="220"/>
        <v>121.24</v>
      </c>
      <c r="G799" s="75">
        <f t="shared" si="221"/>
        <v>96.992</v>
      </c>
      <c r="H799" s="76">
        <v>234</v>
      </c>
      <c r="I799" s="72"/>
      <c r="J799" s="72"/>
      <c r="K799" s="75" t="str">
        <f t="shared" si="219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6" t="s">
        <v>2227</v>
      </c>
      <c r="Q799" s="123">
        <v>13.5</v>
      </c>
      <c r="R799" s="124">
        <v>0.036686</v>
      </c>
      <c r="S799" s="125">
        <f t="shared" si="222"/>
        <v>0</v>
      </c>
      <c r="T799" s="126">
        <f t="shared" si="223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4">
        <v>121.24</v>
      </c>
      <c r="F800" s="75">
        <f t="shared" si="220"/>
        <v>121.24</v>
      </c>
      <c r="G800" s="75">
        <f t="shared" si="221"/>
        <v>96.992</v>
      </c>
      <c r="H800" s="76">
        <v>217</v>
      </c>
      <c r="I800" s="72"/>
      <c r="J800" s="72"/>
      <c r="K800" s="75" t="str">
        <f t="shared" si="219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6" t="s">
        <v>2230</v>
      </c>
      <c r="Q800" s="123">
        <v>13.5</v>
      </c>
      <c r="R800" s="124">
        <v>0.036686</v>
      </c>
      <c r="S800" s="125">
        <f t="shared" si="222"/>
        <v>0</v>
      </c>
      <c r="T800" s="126">
        <f t="shared" si="223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4">
        <v>121.24</v>
      </c>
      <c r="F801" s="75">
        <f t="shared" si="220"/>
        <v>121.24</v>
      </c>
      <c r="G801" s="75">
        <f t="shared" si="221"/>
        <v>96.992</v>
      </c>
      <c r="H801" s="76">
        <v>200</v>
      </c>
      <c r="I801" s="72"/>
      <c r="J801" s="72"/>
      <c r="K801" s="75" t="str">
        <f t="shared" si="219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6" t="s">
        <v>2233</v>
      </c>
      <c r="Q801" s="123">
        <v>13.5</v>
      </c>
      <c r="R801" s="124">
        <v>0.036686</v>
      </c>
      <c r="S801" s="125">
        <f t="shared" si="222"/>
        <v>0</v>
      </c>
      <c r="T801" s="126">
        <f t="shared" si="223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4">
        <v>121.24</v>
      </c>
      <c r="F802" s="75">
        <f t="shared" si="220"/>
        <v>121.24</v>
      </c>
      <c r="G802" s="75">
        <f t="shared" si="221"/>
        <v>96.992</v>
      </c>
      <c r="H802" s="76">
        <v>203</v>
      </c>
      <c r="I802" s="72"/>
      <c r="J802" s="72"/>
      <c r="K802" s="75" t="str">
        <f t="shared" si="219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6" t="s">
        <v>2236</v>
      </c>
      <c r="Q802" s="123">
        <v>13.5</v>
      </c>
      <c r="R802" s="124">
        <v>0.036686</v>
      </c>
      <c r="S802" s="125">
        <f t="shared" si="222"/>
        <v>0</v>
      </c>
      <c r="T802" s="126">
        <f t="shared" si="223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4">
        <v>121.24</v>
      </c>
      <c r="F803" s="75">
        <f t="shared" si="220"/>
        <v>121.24</v>
      </c>
      <c r="G803" s="75">
        <f t="shared" si="221"/>
        <v>96.992</v>
      </c>
      <c r="H803" s="76">
        <v>112</v>
      </c>
      <c r="I803" s="72"/>
      <c r="J803" s="72"/>
      <c r="K803" s="75" t="str">
        <f t="shared" si="219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6" t="s">
        <v>2239</v>
      </c>
      <c r="Q803" s="123">
        <v>13.5</v>
      </c>
      <c r="R803" s="124">
        <v>0.036686</v>
      </c>
      <c r="S803" s="125">
        <f t="shared" si="222"/>
        <v>0</v>
      </c>
      <c r="T803" s="126">
        <f t="shared" si="223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4">
        <v>121.24</v>
      </c>
      <c r="F804" s="75">
        <f t="shared" si="220"/>
        <v>121.24</v>
      </c>
      <c r="G804" s="75">
        <f t="shared" si="221"/>
        <v>96.992</v>
      </c>
      <c r="H804" s="76">
        <v>90</v>
      </c>
      <c r="I804" s="72"/>
      <c r="J804" s="72"/>
      <c r="K804" s="75" t="str">
        <f t="shared" si="219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6" t="s">
        <v>2242</v>
      </c>
      <c r="Q804" s="123">
        <v>13.5</v>
      </c>
      <c r="R804" s="124">
        <v>0.036686</v>
      </c>
      <c r="S804" s="125">
        <f t="shared" si="222"/>
        <v>0</v>
      </c>
      <c r="T804" s="126">
        <f t="shared" si="223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4">
        <v>121.24</v>
      </c>
      <c r="F805" s="75">
        <f t="shared" si="220"/>
        <v>121.24</v>
      </c>
      <c r="G805" s="75">
        <f t="shared" si="221"/>
        <v>96.992</v>
      </c>
      <c r="H805" s="76">
        <v>144</v>
      </c>
      <c r="I805" s="72"/>
      <c r="J805" s="72"/>
      <c r="K805" s="75" t="str">
        <f t="shared" si="219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6" t="s">
        <v>2245</v>
      </c>
      <c r="Q805" s="123">
        <v>13.5</v>
      </c>
      <c r="R805" s="124">
        <v>0.036686</v>
      </c>
      <c r="S805" s="125">
        <f t="shared" si="222"/>
        <v>0</v>
      </c>
      <c r="T805" s="126">
        <f t="shared" si="223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4">
        <v>121.24</v>
      </c>
      <c r="F806" s="75">
        <f t="shared" si="220"/>
        <v>121.24</v>
      </c>
      <c r="G806" s="75">
        <f t="shared" si="221"/>
        <v>96.992</v>
      </c>
      <c r="H806" s="76">
        <v>115</v>
      </c>
      <c r="I806" s="72"/>
      <c r="J806" s="72"/>
      <c r="K806" s="75" t="str">
        <f t="shared" si="219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6" t="s">
        <v>2248</v>
      </c>
      <c r="Q806" s="123">
        <v>13.5</v>
      </c>
      <c r="R806" s="124">
        <v>0.036686</v>
      </c>
      <c r="S806" s="125">
        <f t="shared" si="222"/>
        <v>0</v>
      </c>
      <c r="T806" s="126">
        <f t="shared" si="223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4">
        <v>121.24</v>
      </c>
      <c r="F807" s="75">
        <f t="shared" si="220"/>
        <v>121.24</v>
      </c>
      <c r="G807" s="75">
        <f t="shared" si="221"/>
        <v>96.992</v>
      </c>
      <c r="H807" s="76">
        <v>104</v>
      </c>
      <c r="I807" s="72"/>
      <c r="J807" s="72"/>
      <c r="K807" s="75" t="str">
        <f t="shared" si="219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6" t="s">
        <v>2251</v>
      </c>
      <c r="Q807" s="123">
        <v>13.5</v>
      </c>
      <c r="R807" s="124">
        <v>0.036686</v>
      </c>
      <c r="S807" s="125">
        <f t="shared" si="222"/>
        <v>0</v>
      </c>
      <c r="T807" s="126">
        <f t="shared" si="223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4">
        <v>121.24</v>
      </c>
      <c r="F808" s="75">
        <f t="shared" si="220"/>
        <v>121.24</v>
      </c>
      <c r="G808" s="75">
        <f t="shared" si="221"/>
        <v>96.992</v>
      </c>
      <c r="H808" s="76">
        <v>325</v>
      </c>
      <c r="I808" s="72"/>
      <c r="J808" s="72"/>
      <c r="K808" s="75" t="str">
        <f t="shared" si="219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6" t="s">
        <v>2254</v>
      </c>
      <c r="Q808" s="123">
        <v>13.5</v>
      </c>
      <c r="R808" s="124">
        <v>0.036686</v>
      </c>
      <c r="S808" s="125">
        <f t="shared" si="222"/>
        <v>0</v>
      </c>
      <c r="T808" s="126">
        <f t="shared" si="223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4">
        <v>121.24</v>
      </c>
      <c r="F809" s="75">
        <f t="shared" si="220"/>
        <v>121.24</v>
      </c>
      <c r="G809" s="75">
        <f t="shared" si="221"/>
        <v>96.992</v>
      </c>
      <c r="H809" s="76">
        <v>155</v>
      </c>
      <c r="I809" s="72"/>
      <c r="J809" s="72"/>
      <c r="K809" s="75" t="str">
        <f t="shared" si="219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6" t="s">
        <v>2257</v>
      </c>
      <c r="Q809" s="123">
        <v>13.5</v>
      </c>
      <c r="R809" s="124">
        <v>0.036686</v>
      </c>
      <c r="S809" s="125">
        <f t="shared" si="222"/>
        <v>0</v>
      </c>
      <c r="T809" s="126">
        <f t="shared" si="223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4">
        <v>121.24</v>
      </c>
      <c r="F810" s="75">
        <f t="shared" si="220"/>
        <v>121.24</v>
      </c>
      <c r="G810" s="75">
        <f t="shared" si="221"/>
        <v>96.992</v>
      </c>
      <c r="H810" s="76">
        <v>112</v>
      </c>
      <c r="I810" s="72"/>
      <c r="J810" s="72"/>
      <c r="K810" s="75" t="str">
        <f t="shared" si="219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6" t="s">
        <v>2260</v>
      </c>
      <c r="Q810" s="123">
        <v>13.5</v>
      </c>
      <c r="R810" s="124">
        <v>0.036686</v>
      </c>
      <c r="S810" s="125">
        <f t="shared" si="222"/>
        <v>0</v>
      </c>
      <c r="T810" s="126">
        <f t="shared" si="223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4">
        <v>121.24</v>
      </c>
      <c r="F811" s="75">
        <f t="shared" si="220"/>
        <v>121.24</v>
      </c>
      <c r="G811" s="75">
        <f t="shared" si="221"/>
        <v>96.992</v>
      </c>
      <c r="H811" s="76">
        <v>100</v>
      </c>
      <c r="I811" s="72"/>
      <c r="J811" s="72"/>
      <c r="K811" s="75" t="str">
        <f t="shared" si="219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6" t="s">
        <v>2263</v>
      </c>
      <c r="Q811" s="123">
        <v>13.5</v>
      </c>
      <c r="R811" s="124">
        <v>0.036686</v>
      </c>
      <c r="S811" s="125">
        <f t="shared" si="222"/>
        <v>0</v>
      </c>
      <c r="T811" s="126">
        <f t="shared" si="223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4">
        <v>121.24</v>
      </c>
      <c r="F812" s="75">
        <f t="shared" si="220"/>
        <v>121.24</v>
      </c>
      <c r="G812" s="75">
        <f t="shared" ref="G812:G875" si="224">E812-(20*E812/100)</f>
        <v>96.992</v>
      </c>
      <c r="H812" s="76">
        <v>184</v>
      </c>
      <c r="I812" s="72"/>
      <c r="J812" s="72"/>
      <c r="K812" s="75" t="str">
        <f t="shared" si="219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6" t="s">
        <v>2266</v>
      </c>
      <c r="Q812" s="123">
        <v>14</v>
      </c>
      <c r="R812" s="124">
        <v>0.036686</v>
      </c>
      <c r="S812" s="125">
        <f t="shared" si="222"/>
        <v>0</v>
      </c>
      <c r="T812" s="126">
        <f t="shared" si="223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4">
        <v>121.24</v>
      </c>
      <c r="F813" s="75">
        <f t="shared" si="220"/>
        <v>121.24</v>
      </c>
      <c r="G813" s="75">
        <f t="shared" si="224"/>
        <v>96.992</v>
      </c>
      <c r="H813" s="76">
        <v>105</v>
      </c>
      <c r="I813" s="72"/>
      <c r="J813" s="72"/>
      <c r="K813" s="75" t="str">
        <f t="shared" si="219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2"/>
        <v>0</v>
      </c>
      <c r="T813" s="126">
        <f t="shared" si="223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4">
        <v>121.24</v>
      </c>
      <c r="F814" s="75">
        <f t="shared" si="220"/>
        <v>121.24</v>
      </c>
      <c r="G814" s="75">
        <f t="shared" si="224"/>
        <v>96.992</v>
      </c>
      <c r="H814" s="76">
        <v>123</v>
      </c>
      <c r="I814" s="72"/>
      <c r="J814" s="72"/>
      <c r="K814" s="75" t="str">
        <f t="shared" si="219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2"/>
        <v>0</v>
      </c>
      <c r="T814" s="126">
        <f t="shared" si="223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4">
        <v>121.24</v>
      </c>
      <c r="F815" s="75">
        <f t="shared" si="220"/>
        <v>121.24</v>
      </c>
      <c r="G815" s="75">
        <f t="shared" si="224"/>
        <v>96.992</v>
      </c>
      <c r="H815" s="76">
        <v>137</v>
      </c>
      <c r="I815" s="72"/>
      <c r="J815" s="72"/>
      <c r="K815" s="75" t="str">
        <f t="shared" si="219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2"/>
        <v>0</v>
      </c>
      <c r="T815" s="126">
        <f t="shared" si="223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4">
        <v>121.24</v>
      </c>
      <c r="F816" s="75">
        <f t="shared" si="220"/>
        <v>121.24</v>
      </c>
      <c r="G816" s="75">
        <f t="shared" si="224"/>
        <v>96.992</v>
      </c>
      <c r="H816" s="76">
        <v>142</v>
      </c>
      <c r="I816" s="72"/>
      <c r="J816" s="72"/>
      <c r="K816" s="75" t="str">
        <f t="shared" si="219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2"/>
        <v>0</v>
      </c>
      <c r="T816" s="126">
        <f t="shared" si="223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4">
        <v>121.24</v>
      </c>
      <c r="F817" s="75">
        <f t="shared" si="220"/>
        <v>121.24</v>
      </c>
      <c r="G817" s="75">
        <f t="shared" si="224"/>
        <v>96.992</v>
      </c>
      <c r="H817" s="76">
        <v>157</v>
      </c>
      <c r="I817" s="72"/>
      <c r="J817" s="72"/>
      <c r="K817" s="75" t="str">
        <f t="shared" si="219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2"/>
        <v>0</v>
      </c>
      <c r="T817" s="126">
        <f t="shared" si="223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4">
        <v>121.24</v>
      </c>
      <c r="F818" s="75">
        <f t="shared" si="220"/>
        <v>121.24</v>
      </c>
      <c r="G818" s="75">
        <f t="shared" si="224"/>
        <v>96.992</v>
      </c>
      <c r="H818" s="76">
        <v>184</v>
      </c>
      <c r="I818" s="72"/>
      <c r="J818" s="72"/>
      <c r="K818" s="75" t="str">
        <f t="shared" si="219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2"/>
        <v>0</v>
      </c>
      <c r="T818" s="126">
        <f t="shared" si="223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4">
        <v>121.24</v>
      </c>
      <c r="F819" s="75">
        <f t="shared" si="220"/>
        <v>121.24</v>
      </c>
      <c r="G819" s="75">
        <f t="shared" si="224"/>
        <v>96.992</v>
      </c>
      <c r="H819" s="76">
        <v>184</v>
      </c>
      <c r="I819" s="72"/>
      <c r="J819" s="72"/>
      <c r="K819" s="75" t="str">
        <f t="shared" si="219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2"/>
        <v>0</v>
      </c>
      <c r="T819" s="126">
        <f t="shared" si="223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4">
        <v>121.24</v>
      </c>
      <c r="F820" s="75">
        <f t="shared" si="220"/>
        <v>121.24</v>
      </c>
      <c r="G820" s="75">
        <f t="shared" si="224"/>
        <v>96.992</v>
      </c>
      <c r="H820" s="76">
        <v>197</v>
      </c>
      <c r="I820" s="72"/>
      <c r="J820" s="72"/>
      <c r="K820" s="75" t="str">
        <f t="shared" si="219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2"/>
        <v>0</v>
      </c>
      <c r="T820" s="126">
        <f t="shared" si="223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4">
        <v>121.24</v>
      </c>
      <c r="F821" s="75">
        <f t="shared" si="220"/>
        <v>121.24</v>
      </c>
      <c r="G821" s="75">
        <f t="shared" si="224"/>
        <v>96.992</v>
      </c>
      <c r="H821" s="76">
        <v>196</v>
      </c>
      <c r="I821" s="72"/>
      <c r="J821" s="72"/>
      <c r="K821" s="75" t="str">
        <f t="shared" si="219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2"/>
        <v>0</v>
      </c>
      <c r="T821" s="126">
        <f t="shared" si="223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4">
        <v>121.24</v>
      </c>
      <c r="F822" s="75">
        <f t="shared" si="220"/>
        <v>121.24</v>
      </c>
      <c r="G822" s="75">
        <f t="shared" si="224"/>
        <v>96.992</v>
      </c>
      <c r="H822" s="76">
        <v>115</v>
      </c>
      <c r="I822" s="72"/>
      <c r="J822" s="72"/>
      <c r="K822" s="75" t="str">
        <f t="shared" si="219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2"/>
        <v>0</v>
      </c>
      <c r="T822" s="126">
        <f t="shared" si="223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4">
        <v>121.24</v>
      </c>
      <c r="F823" s="75">
        <f t="shared" si="220"/>
        <v>121.24</v>
      </c>
      <c r="G823" s="75">
        <f t="shared" si="224"/>
        <v>96.992</v>
      </c>
      <c r="H823" s="76">
        <v>137</v>
      </c>
      <c r="I823" s="72"/>
      <c r="J823" s="72"/>
      <c r="K823" s="75" t="str">
        <f t="shared" si="219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2"/>
        <v>0</v>
      </c>
      <c r="T823" s="126">
        <f t="shared" si="223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4">
        <v>121.24</v>
      </c>
      <c r="F824" s="75">
        <f t="shared" si="220"/>
        <v>121.24</v>
      </c>
      <c r="G824" s="75">
        <f t="shared" si="224"/>
        <v>96.992</v>
      </c>
      <c r="H824" s="76">
        <v>152</v>
      </c>
      <c r="I824" s="72"/>
      <c r="J824" s="72"/>
      <c r="K824" s="75" t="str">
        <f t="shared" si="219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2"/>
        <v>0</v>
      </c>
      <c r="T824" s="126">
        <f t="shared" si="223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4">
        <v>121.24</v>
      </c>
      <c r="F825" s="75">
        <f t="shared" si="220"/>
        <v>121.24</v>
      </c>
      <c r="G825" s="75">
        <f t="shared" si="224"/>
        <v>96.992</v>
      </c>
      <c r="H825" s="76">
        <v>169</v>
      </c>
      <c r="I825" s="72"/>
      <c r="J825" s="72"/>
      <c r="K825" s="75" t="str">
        <f t="shared" si="219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2"/>
        <v>0</v>
      </c>
      <c r="T825" s="126">
        <f t="shared" si="223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4">
        <v>121.24</v>
      </c>
      <c r="F826" s="75">
        <f t="shared" si="220"/>
        <v>121.24</v>
      </c>
      <c r="G826" s="75">
        <f t="shared" si="224"/>
        <v>96.992</v>
      </c>
      <c r="H826" s="76">
        <v>115</v>
      </c>
      <c r="I826" s="72"/>
      <c r="J826" s="72"/>
      <c r="K826" s="75" t="str">
        <f t="shared" si="219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2"/>
        <v>0</v>
      </c>
      <c r="T826" s="126">
        <f t="shared" si="223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4">
        <v>121.24</v>
      </c>
      <c r="F827" s="75">
        <f t="shared" si="220"/>
        <v>121.24</v>
      </c>
      <c r="G827" s="75">
        <f t="shared" si="224"/>
        <v>96.992</v>
      </c>
      <c r="H827" s="76">
        <v>83</v>
      </c>
      <c r="I827" s="72"/>
      <c r="J827" s="72"/>
      <c r="K827" s="75" t="str">
        <f t="shared" si="219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2"/>
        <v>0</v>
      </c>
      <c r="T827" s="126">
        <f t="shared" si="223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4">
        <v>121.24</v>
      </c>
      <c r="F828" s="75">
        <f t="shared" si="220"/>
        <v>121.24</v>
      </c>
      <c r="G828" s="75">
        <f t="shared" si="224"/>
        <v>96.992</v>
      </c>
      <c r="H828" s="76">
        <v>130</v>
      </c>
      <c r="I828" s="72"/>
      <c r="J828" s="72"/>
      <c r="K828" s="75" t="str">
        <f t="shared" si="219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2"/>
        <v>0</v>
      </c>
      <c r="T828" s="126">
        <f t="shared" si="223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4">
        <v>121.24</v>
      </c>
      <c r="F829" s="75">
        <f t="shared" si="220"/>
        <v>121.24</v>
      </c>
      <c r="G829" s="75">
        <f t="shared" si="224"/>
        <v>96.992</v>
      </c>
      <c r="H829" s="76">
        <v>152</v>
      </c>
      <c r="I829" s="72"/>
      <c r="J829" s="72"/>
      <c r="K829" s="75" t="str">
        <f t="shared" si="219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2"/>
        <v>0</v>
      </c>
      <c r="T829" s="126">
        <f t="shared" si="223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4">
        <v>121.24</v>
      </c>
      <c r="F830" s="75">
        <f t="shared" ref="F830:F853" si="225">E830-E830*$G$2%</f>
        <v>121.24</v>
      </c>
      <c r="G830" s="75">
        <f t="shared" si="224"/>
        <v>96.992</v>
      </c>
      <c r="H830" s="76">
        <v>208</v>
      </c>
      <c r="I830" s="72"/>
      <c r="J830" s="72"/>
      <c r="K830" s="75" t="str">
        <f t="shared" si="219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6">Q830/M830*D830</f>
        <v>0</v>
      </c>
      <c r="T830" s="126">
        <f t="shared" ref="T830:T853" si="227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4">
        <v>121.24</v>
      </c>
      <c r="F831" s="75">
        <f t="shared" si="225"/>
        <v>121.24</v>
      </c>
      <c r="G831" s="75">
        <f t="shared" si="224"/>
        <v>96.992</v>
      </c>
      <c r="H831" s="76">
        <v>102</v>
      </c>
      <c r="I831" s="72"/>
      <c r="J831" s="72"/>
      <c r="K831" s="75" t="str">
        <f t="shared" si="219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6"/>
        <v>0</v>
      </c>
      <c r="T831" s="126">
        <f t="shared" si="227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4">
        <v>121.24</v>
      </c>
      <c r="F832" s="75">
        <f t="shared" si="225"/>
        <v>121.24</v>
      </c>
      <c r="G832" s="75">
        <f t="shared" si="224"/>
        <v>96.992</v>
      </c>
      <c r="H832" s="76">
        <v>116</v>
      </c>
      <c r="I832" s="72"/>
      <c r="J832" s="72"/>
      <c r="K832" s="75" t="str">
        <f t="shared" si="219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6"/>
        <v>0</v>
      </c>
      <c r="T832" s="126">
        <f t="shared" si="227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4">
        <v>121.24</v>
      </c>
      <c r="F833" s="75">
        <f t="shared" si="225"/>
        <v>121.24</v>
      </c>
      <c r="G833" s="75">
        <f t="shared" si="224"/>
        <v>96.992</v>
      </c>
      <c r="H833" s="76">
        <v>113</v>
      </c>
      <c r="I833" s="72"/>
      <c r="J833" s="72"/>
      <c r="K833" s="75" t="str">
        <f t="shared" si="219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6"/>
        <v>0</v>
      </c>
      <c r="T833" s="126">
        <f t="shared" si="227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4">
        <v>121.24</v>
      </c>
      <c r="F834" s="75">
        <f t="shared" si="225"/>
        <v>121.24</v>
      </c>
      <c r="G834" s="75">
        <f t="shared" si="224"/>
        <v>96.992</v>
      </c>
      <c r="H834" s="76">
        <v>124</v>
      </c>
      <c r="I834" s="72"/>
      <c r="J834" s="72"/>
      <c r="K834" s="75" t="str">
        <f t="shared" si="219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6"/>
        <v>0</v>
      </c>
      <c r="T834" s="126">
        <f t="shared" si="227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4">
        <v>121.24</v>
      </c>
      <c r="F835" s="75">
        <f t="shared" si="225"/>
        <v>121.24</v>
      </c>
      <c r="G835" s="75">
        <f t="shared" si="224"/>
        <v>96.992</v>
      </c>
      <c r="H835" s="76">
        <v>92</v>
      </c>
      <c r="I835" s="72"/>
      <c r="J835" s="72"/>
      <c r="K835" s="75" t="str">
        <f t="shared" si="219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6"/>
        <v>0</v>
      </c>
      <c r="T835" s="126">
        <f t="shared" si="227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4">
        <v>121.24</v>
      </c>
      <c r="F836" s="75">
        <f t="shared" si="225"/>
        <v>121.24</v>
      </c>
      <c r="G836" s="75">
        <f t="shared" si="224"/>
        <v>96.992</v>
      </c>
      <c r="H836" s="76">
        <v>198</v>
      </c>
      <c r="I836" s="72"/>
      <c r="J836" s="72"/>
      <c r="K836" s="75" t="str">
        <f t="shared" si="219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6"/>
        <v>0</v>
      </c>
      <c r="T836" s="126">
        <f t="shared" si="227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4">
        <v>121.24</v>
      </c>
      <c r="F837" s="75">
        <f t="shared" si="225"/>
        <v>121.24</v>
      </c>
      <c r="G837" s="75">
        <f t="shared" si="224"/>
        <v>96.992</v>
      </c>
      <c r="H837" s="76">
        <v>213</v>
      </c>
      <c r="I837" s="72"/>
      <c r="J837" s="72"/>
      <c r="K837" s="75" t="str">
        <f t="shared" si="219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6"/>
        <v>0</v>
      </c>
      <c r="T837" s="126">
        <f t="shared" si="227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4">
        <v>121.24</v>
      </c>
      <c r="F838" s="75">
        <f t="shared" si="225"/>
        <v>121.24</v>
      </c>
      <c r="G838" s="75">
        <f t="shared" si="224"/>
        <v>96.992</v>
      </c>
      <c r="H838" s="76">
        <v>182</v>
      </c>
      <c r="I838" s="72"/>
      <c r="J838" s="72"/>
      <c r="K838" s="75" t="str">
        <f t="shared" si="219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6"/>
        <v>0</v>
      </c>
      <c r="T838" s="126">
        <f t="shared" si="227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4">
        <v>121.24</v>
      </c>
      <c r="F839" s="75">
        <f t="shared" si="225"/>
        <v>121.24</v>
      </c>
      <c r="G839" s="75">
        <f t="shared" si="224"/>
        <v>96.992</v>
      </c>
      <c r="H839" s="76">
        <v>236</v>
      </c>
      <c r="I839" s="72"/>
      <c r="J839" s="72"/>
      <c r="K839" s="75" t="str">
        <f t="shared" si="219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6"/>
        <v>0</v>
      </c>
      <c r="T839" s="126">
        <f t="shared" si="227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4">
        <v>125.9</v>
      </c>
      <c r="F840" s="75">
        <f t="shared" si="225"/>
        <v>125.9</v>
      </c>
      <c r="G840" s="75">
        <f t="shared" si="224"/>
        <v>100.72</v>
      </c>
      <c r="H840" s="76">
        <v>179</v>
      </c>
      <c r="I840" s="72"/>
      <c r="J840" s="72"/>
      <c r="K840" s="75" t="str">
        <f t="shared" si="219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6"/>
        <v>0</v>
      </c>
      <c r="T840" s="126">
        <f t="shared" si="227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4">
        <v>125.9</v>
      </c>
      <c r="F841" s="75">
        <f t="shared" si="225"/>
        <v>125.9</v>
      </c>
      <c r="G841" s="75">
        <f t="shared" si="224"/>
        <v>100.72</v>
      </c>
      <c r="H841" s="76">
        <v>162</v>
      </c>
      <c r="I841" s="72"/>
      <c r="J841" s="72"/>
      <c r="K841" s="75" t="str">
        <f t="shared" si="219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6"/>
        <v>0</v>
      </c>
      <c r="T841" s="126">
        <f t="shared" si="227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4">
        <v>125.9</v>
      </c>
      <c r="F842" s="75">
        <f t="shared" si="225"/>
        <v>125.9</v>
      </c>
      <c r="G842" s="75">
        <f t="shared" si="224"/>
        <v>100.72</v>
      </c>
      <c r="H842" s="76">
        <v>105</v>
      </c>
      <c r="I842" s="72"/>
      <c r="J842" s="72"/>
      <c r="K842" s="75" t="str">
        <f t="shared" si="219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6"/>
        <v>0</v>
      </c>
      <c r="T842" s="126">
        <f t="shared" si="227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4">
        <v>125.9</v>
      </c>
      <c r="F843" s="75">
        <f t="shared" si="225"/>
        <v>125.9</v>
      </c>
      <c r="G843" s="75">
        <f t="shared" si="224"/>
        <v>100.72</v>
      </c>
      <c r="H843" s="76">
        <v>186</v>
      </c>
      <c r="I843" s="72"/>
      <c r="J843" s="72"/>
      <c r="K843" s="75" t="str">
        <f t="shared" si="219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6"/>
        <v>0</v>
      </c>
      <c r="T843" s="126">
        <f t="shared" si="227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4">
        <v>125.9</v>
      </c>
      <c r="F844" s="75">
        <f t="shared" si="225"/>
        <v>125.9</v>
      </c>
      <c r="G844" s="75">
        <f t="shared" si="224"/>
        <v>100.72</v>
      </c>
      <c r="H844" s="76">
        <v>138</v>
      </c>
      <c r="I844" s="72"/>
      <c r="J844" s="72"/>
      <c r="K844" s="75" t="str">
        <f t="shared" si="219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6"/>
        <v>0</v>
      </c>
      <c r="T844" s="126">
        <f t="shared" si="227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4">
        <v>125.9</v>
      </c>
      <c r="F845" s="75">
        <f t="shared" si="225"/>
        <v>125.9</v>
      </c>
      <c r="G845" s="75">
        <f t="shared" si="224"/>
        <v>100.72</v>
      </c>
      <c r="H845" s="76">
        <v>149</v>
      </c>
      <c r="I845" s="72"/>
      <c r="J845" s="72"/>
      <c r="K845" s="75" t="str">
        <f t="shared" si="219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6"/>
        <v>0</v>
      </c>
      <c r="T845" s="126">
        <f t="shared" si="227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4">
        <v>125.9</v>
      </c>
      <c r="F846" s="75">
        <f t="shared" si="225"/>
        <v>125.9</v>
      </c>
      <c r="G846" s="75">
        <f t="shared" si="224"/>
        <v>100.72</v>
      </c>
      <c r="H846" s="76">
        <v>155</v>
      </c>
      <c r="I846" s="72"/>
      <c r="J846" s="72"/>
      <c r="K846" s="75" t="str">
        <f t="shared" si="219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6"/>
        <v>0</v>
      </c>
      <c r="T846" s="126">
        <f t="shared" si="227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4">
        <v>125.9</v>
      </c>
      <c r="F847" s="75">
        <f t="shared" si="225"/>
        <v>125.9</v>
      </c>
      <c r="G847" s="75">
        <f t="shared" si="224"/>
        <v>100.72</v>
      </c>
      <c r="H847" s="76">
        <v>144</v>
      </c>
      <c r="I847" s="72"/>
      <c r="J847" s="72"/>
      <c r="K847" s="75" t="str">
        <f t="shared" si="219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6"/>
        <v>0</v>
      </c>
      <c r="T847" s="126">
        <f t="shared" si="227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4">
        <v>125.9</v>
      </c>
      <c r="F848" s="75">
        <f t="shared" si="225"/>
        <v>125.9</v>
      </c>
      <c r="G848" s="75">
        <f t="shared" si="224"/>
        <v>100.72</v>
      </c>
      <c r="H848" s="76">
        <v>161</v>
      </c>
      <c r="I848" s="72"/>
      <c r="J848" s="72"/>
      <c r="K848" s="75" t="str">
        <f t="shared" si="219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6"/>
        <v>0</v>
      </c>
      <c r="T848" s="126">
        <f t="shared" si="227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4">
        <v>125.9</v>
      </c>
      <c r="F849" s="75">
        <f t="shared" si="225"/>
        <v>125.9</v>
      </c>
      <c r="G849" s="75">
        <f t="shared" si="224"/>
        <v>100.72</v>
      </c>
      <c r="H849" s="76">
        <v>170</v>
      </c>
      <c r="I849" s="72"/>
      <c r="J849" s="72"/>
      <c r="K849" s="75" t="str">
        <f t="shared" si="219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6" t="s">
        <v>2341</v>
      </c>
      <c r="Q849" s="123">
        <v>14</v>
      </c>
      <c r="R849" s="124">
        <v>0.036686</v>
      </c>
      <c r="S849" s="125">
        <f t="shared" si="226"/>
        <v>0</v>
      </c>
      <c r="T849" s="126">
        <f t="shared" si="227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4">
        <v>125.9</v>
      </c>
      <c r="F850" s="75">
        <f t="shared" si="225"/>
        <v>125.9</v>
      </c>
      <c r="G850" s="75">
        <f t="shared" si="224"/>
        <v>100.72</v>
      </c>
      <c r="H850" s="76">
        <v>144</v>
      </c>
      <c r="I850" s="72"/>
      <c r="J850" s="72"/>
      <c r="K850" s="75" t="str">
        <f t="shared" si="219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6" t="s">
        <v>2344</v>
      </c>
      <c r="Q850" s="123">
        <v>14</v>
      </c>
      <c r="R850" s="124">
        <v>0.036686</v>
      </c>
      <c r="S850" s="125">
        <f t="shared" si="226"/>
        <v>0</v>
      </c>
      <c r="T850" s="126">
        <f t="shared" si="227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4">
        <v>125.9</v>
      </c>
      <c r="F851" s="75">
        <f t="shared" si="225"/>
        <v>125.9</v>
      </c>
      <c r="G851" s="75">
        <f t="shared" si="224"/>
        <v>100.72</v>
      </c>
      <c r="H851" s="76">
        <v>152</v>
      </c>
      <c r="I851" s="72"/>
      <c r="J851" s="72"/>
      <c r="K851" s="75" t="str">
        <f t="shared" si="219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6" t="s">
        <v>2347</v>
      </c>
      <c r="Q851" s="123">
        <v>14</v>
      </c>
      <c r="R851" s="124">
        <v>0.036686</v>
      </c>
      <c r="S851" s="125">
        <f t="shared" si="226"/>
        <v>0</v>
      </c>
      <c r="T851" s="126">
        <f t="shared" si="227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4">
        <v>125.9</v>
      </c>
      <c r="F852" s="75">
        <f t="shared" si="225"/>
        <v>125.9</v>
      </c>
      <c r="G852" s="75">
        <f t="shared" si="224"/>
        <v>100.72</v>
      </c>
      <c r="H852" s="76">
        <v>129</v>
      </c>
      <c r="I852" s="72"/>
      <c r="J852" s="72"/>
      <c r="K852" s="75" t="str">
        <f t="shared" si="219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6" t="s">
        <v>2350</v>
      </c>
      <c r="Q852" s="123">
        <v>14</v>
      </c>
      <c r="R852" s="124">
        <v>0.036686</v>
      </c>
      <c r="S852" s="125">
        <f t="shared" si="226"/>
        <v>0</v>
      </c>
      <c r="T852" s="126">
        <f t="shared" si="227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4">
        <v>125.9</v>
      </c>
      <c r="F853" s="75">
        <f t="shared" si="225"/>
        <v>125.9</v>
      </c>
      <c r="G853" s="75">
        <f t="shared" si="224"/>
        <v>100.72</v>
      </c>
      <c r="H853" s="76">
        <v>160</v>
      </c>
      <c r="I853" s="72"/>
      <c r="J853" s="72"/>
      <c r="K853" s="75" t="str">
        <f t="shared" si="219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6" t="s">
        <v>2353</v>
      </c>
      <c r="Q853" s="123">
        <v>14</v>
      </c>
      <c r="R853" s="124">
        <v>0.036686</v>
      </c>
      <c r="S853" s="125">
        <f t="shared" si="226"/>
        <v>0</v>
      </c>
      <c r="T853" s="126">
        <f t="shared" si="227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4"/>
      <c r="F854" s="75"/>
      <c r="G854" s="75"/>
      <c r="H854" s="78"/>
      <c r="I854" s="72"/>
      <c r="J854" s="72"/>
      <c r="K854" s="75" t="str">
        <f t="shared" si="219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771</v>
      </c>
      <c r="D855" s="73"/>
      <c r="E855" s="194">
        <v>261.34</v>
      </c>
      <c r="F855" s="75">
        <f t="shared" ref="F855:F886" si="228">E855-E855*$G$2%</f>
        <v>261.34</v>
      </c>
      <c r="G855" s="75">
        <f t="shared" si="224"/>
        <v>209.072</v>
      </c>
      <c r="H855" s="76">
        <v>355</v>
      </c>
      <c r="I855" s="72"/>
      <c r="J855" s="72"/>
      <c r="K855" s="75" t="str">
        <f t="shared" si="219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9">Q855/M855*D855</f>
        <v>0</v>
      </c>
      <c r="T855" s="126">
        <f t="shared" ref="T855:T886" si="230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771</v>
      </c>
      <c r="D856" s="73"/>
      <c r="E856" s="194">
        <v>261.34</v>
      </c>
      <c r="F856" s="75">
        <f t="shared" si="228"/>
        <v>261.34</v>
      </c>
      <c r="G856" s="75">
        <f t="shared" si="224"/>
        <v>209.072</v>
      </c>
      <c r="H856" s="76">
        <v>44</v>
      </c>
      <c r="I856" s="72"/>
      <c r="J856" s="72"/>
      <c r="K856" s="75" t="str">
        <f t="shared" si="219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9"/>
        <v>0</v>
      </c>
      <c r="T856" s="126">
        <f t="shared" si="230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771</v>
      </c>
      <c r="D857" s="73"/>
      <c r="E857" s="194">
        <v>261.34</v>
      </c>
      <c r="F857" s="75">
        <f t="shared" si="228"/>
        <v>261.34</v>
      </c>
      <c r="G857" s="75">
        <f t="shared" si="224"/>
        <v>209.072</v>
      </c>
      <c r="H857" s="78"/>
      <c r="I857" s="72"/>
      <c r="J857" s="72" t="s">
        <v>361</v>
      </c>
      <c r="K857" s="75" t="str">
        <f t="shared" si="219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9"/>
        <v>0</v>
      </c>
      <c r="T857" s="126">
        <f t="shared" si="230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771</v>
      </c>
      <c r="D858" s="73"/>
      <c r="E858" s="194">
        <v>261.34</v>
      </c>
      <c r="F858" s="75">
        <f t="shared" si="228"/>
        <v>261.34</v>
      </c>
      <c r="G858" s="75">
        <f t="shared" si="224"/>
        <v>209.072</v>
      </c>
      <c r="H858" s="76">
        <v>7</v>
      </c>
      <c r="I858" s="72"/>
      <c r="J858" s="72"/>
      <c r="K858" s="75" t="str">
        <f t="shared" ref="K858:K921" si="231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9"/>
        <v>0</v>
      </c>
      <c r="T858" s="126">
        <f t="shared" si="230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771</v>
      </c>
      <c r="D859" s="73"/>
      <c r="E859" s="194">
        <v>261.34</v>
      </c>
      <c r="F859" s="75">
        <f t="shared" si="228"/>
        <v>261.34</v>
      </c>
      <c r="G859" s="75">
        <f t="shared" si="224"/>
        <v>209.072</v>
      </c>
      <c r="H859" s="76">
        <v>25</v>
      </c>
      <c r="I859" s="72"/>
      <c r="J859" s="72"/>
      <c r="K859" s="75" t="str">
        <f t="shared" si="231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9"/>
        <v>0</v>
      </c>
      <c r="T859" s="126">
        <f t="shared" si="230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771</v>
      </c>
      <c r="D860" s="73"/>
      <c r="E860" s="194">
        <v>261.34</v>
      </c>
      <c r="F860" s="75">
        <f t="shared" si="228"/>
        <v>261.34</v>
      </c>
      <c r="G860" s="75">
        <f t="shared" si="224"/>
        <v>209.072</v>
      </c>
      <c r="H860" s="76">
        <v>101</v>
      </c>
      <c r="I860" s="72"/>
      <c r="J860" s="72"/>
      <c r="K860" s="75" t="str">
        <f t="shared" si="231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9"/>
        <v>0</v>
      </c>
      <c r="T860" s="126">
        <f t="shared" si="230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771</v>
      </c>
      <c r="D861" s="73"/>
      <c r="E861" s="194">
        <v>261.34</v>
      </c>
      <c r="F861" s="75">
        <f t="shared" si="228"/>
        <v>261.34</v>
      </c>
      <c r="G861" s="75">
        <f t="shared" si="224"/>
        <v>209.072</v>
      </c>
      <c r="H861" s="76">
        <v>129</v>
      </c>
      <c r="I861" s="72"/>
      <c r="J861" s="72"/>
      <c r="K861" s="75" t="str">
        <f t="shared" si="231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9"/>
        <v>0</v>
      </c>
      <c r="T861" s="126">
        <f t="shared" si="230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771</v>
      </c>
      <c r="D862" s="73"/>
      <c r="E862" s="194">
        <v>261.34</v>
      </c>
      <c r="F862" s="75">
        <f t="shared" si="228"/>
        <v>261.34</v>
      </c>
      <c r="G862" s="75">
        <f t="shared" si="224"/>
        <v>209.072</v>
      </c>
      <c r="H862" s="76">
        <v>275</v>
      </c>
      <c r="I862" s="72"/>
      <c r="J862" s="72"/>
      <c r="K862" s="75" t="str">
        <f t="shared" si="231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9"/>
        <v>0</v>
      </c>
      <c r="T862" s="126">
        <f t="shared" si="230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771</v>
      </c>
      <c r="D863" s="73"/>
      <c r="E863" s="194">
        <v>261.34</v>
      </c>
      <c r="F863" s="75">
        <f t="shared" si="228"/>
        <v>261.34</v>
      </c>
      <c r="G863" s="75">
        <f t="shared" si="224"/>
        <v>209.072</v>
      </c>
      <c r="H863" s="76">
        <v>249</v>
      </c>
      <c r="I863" s="72"/>
      <c r="J863" s="72"/>
      <c r="K863" s="75" t="str">
        <f t="shared" si="231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9"/>
        <v>0</v>
      </c>
      <c r="T863" s="126">
        <f t="shared" si="230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771</v>
      </c>
      <c r="D864" s="73"/>
      <c r="E864" s="194">
        <v>261.34</v>
      </c>
      <c r="F864" s="75">
        <f t="shared" si="228"/>
        <v>261.34</v>
      </c>
      <c r="G864" s="75">
        <f t="shared" si="224"/>
        <v>209.072</v>
      </c>
      <c r="H864" s="76">
        <v>116</v>
      </c>
      <c r="I864" s="72"/>
      <c r="J864" s="72"/>
      <c r="K864" s="75" t="str">
        <f t="shared" si="231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9"/>
        <v>0</v>
      </c>
      <c r="T864" s="126">
        <f t="shared" si="230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771</v>
      </c>
      <c r="D865" s="73"/>
      <c r="E865" s="194">
        <v>261.34</v>
      </c>
      <c r="F865" s="75">
        <f t="shared" si="228"/>
        <v>261.34</v>
      </c>
      <c r="G865" s="75">
        <f t="shared" si="224"/>
        <v>209.072</v>
      </c>
      <c r="H865" s="78"/>
      <c r="I865" s="72"/>
      <c r="J865" s="72" t="s">
        <v>361</v>
      </c>
      <c r="K865" s="75" t="str">
        <f t="shared" si="231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9"/>
        <v>0</v>
      </c>
      <c r="T865" s="126">
        <f t="shared" si="230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771</v>
      </c>
      <c r="D866" s="73"/>
      <c r="E866" s="194">
        <v>261.34</v>
      </c>
      <c r="F866" s="75">
        <f t="shared" si="228"/>
        <v>261.34</v>
      </c>
      <c r="G866" s="75">
        <f t="shared" si="224"/>
        <v>209.072</v>
      </c>
      <c r="H866" s="76">
        <v>96</v>
      </c>
      <c r="I866" s="72"/>
      <c r="J866" s="72"/>
      <c r="K866" s="75" t="str">
        <f t="shared" si="231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9"/>
        <v>0</v>
      </c>
      <c r="T866" s="126">
        <f t="shared" si="230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771</v>
      </c>
      <c r="D867" s="73"/>
      <c r="E867" s="194">
        <v>261.34</v>
      </c>
      <c r="F867" s="75">
        <f t="shared" si="228"/>
        <v>261.34</v>
      </c>
      <c r="G867" s="75">
        <f t="shared" si="224"/>
        <v>209.072</v>
      </c>
      <c r="H867" s="76">
        <v>98</v>
      </c>
      <c r="I867" s="72"/>
      <c r="J867" s="72"/>
      <c r="K867" s="75" t="str">
        <f t="shared" si="231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9"/>
        <v>0</v>
      </c>
      <c r="T867" s="126">
        <f t="shared" si="230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771</v>
      </c>
      <c r="D868" s="73"/>
      <c r="E868" s="194">
        <v>261.34</v>
      </c>
      <c r="F868" s="75">
        <f t="shared" si="228"/>
        <v>261.34</v>
      </c>
      <c r="G868" s="75">
        <f t="shared" si="224"/>
        <v>209.072</v>
      </c>
      <c r="H868" s="76">
        <v>51</v>
      </c>
      <c r="I868" s="72"/>
      <c r="J868" s="72"/>
      <c r="K868" s="75" t="str">
        <f t="shared" si="231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9"/>
        <v>0</v>
      </c>
      <c r="T868" s="126">
        <f t="shared" si="230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771</v>
      </c>
      <c r="D869" s="73"/>
      <c r="E869" s="194">
        <v>261.34</v>
      </c>
      <c r="F869" s="75">
        <f t="shared" si="228"/>
        <v>261.34</v>
      </c>
      <c r="G869" s="75">
        <f t="shared" si="224"/>
        <v>209.072</v>
      </c>
      <c r="H869" s="78"/>
      <c r="I869" s="72"/>
      <c r="J869" s="72" t="s">
        <v>361</v>
      </c>
      <c r="K869" s="75" t="str">
        <f t="shared" si="231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9"/>
        <v>0</v>
      </c>
      <c r="T869" s="126">
        <f t="shared" si="230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771</v>
      </c>
      <c r="D870" s="73"/>
      <c r="E870" s="194">
        <v>286.64</v>
      </c>
      <c r="F870" s="75">
        <f t="shared" si="228"/>
        <v>286.64</v>
      </c>
      <c r="G870" s="75">
        <f t="shared" si="224"/>
        <v>229.312</v>
      </c>
      <c r="H870" s="76">
        <v>202</v>
      </c>
      <c r="I870" s="72"/>
      <c r="J870" s="72"/>
      <c r="K870" s="75" t="str">
        <f t="shared" si="231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9"/>
        <v>0</v>
      </c>
      <c r="T870" s="126">
        <f t="shared" si="230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771</v>
      </c>
      <c r="D871" s="73"/>
      <c r="E871" s="194">
        <v>286.64</v>
      </c>
      <c r="F871" s="75">
        <f t="shared" si="228"/>
        <v>286.64</v>
      </c>
      <c r="G871" s="75">
        <f t="shared" si="224"/>
        <v>229.312</v>
      </c>
      <c r="H871" s="76">
        <v>112</v>
      </c>
      <c r="I871" s="72"/>
      <c r="J871" s="72"/>
      <c r="K871" s="75" t="str">
        <f t="shared" si="231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9"/>
        <v>0</v>
      </c>
      <c r="T871" s="126">
        <f t="shared" si="230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771</v>
      </c>
      <c r="D872" s="73"/>
      <c r="E872" s="194">
        <v>286.64</v>
      </c>
      <c r="F872" s="75">
        <f t="shared" si="228"/>
        <v>286.64</v>
      </c>
      <c r="G872" s="75">
        <f t="shared" si="224"/>
        <v>229.312</v>
      </c>
      <c r="H872" s="76">
        <v>167</v>
      </c>
      <c r="I872" s="72"/>
      <c r="J872" s="72"/>
      <c r="K872" s="75" t="str">
        <f t="shared" si="231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9"/>
        <v>0</v>
      </c>
      <c r="T872" s="126">
        <f t="shared" si="230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771</v>
      </c>
      <c r="D873" s="73"/>
      <c r="E873" s="194">
        <v>286.64</v>
      </c>
      <c r="F873" s="75">
        <f t="shared" si="228"/>
        <v>286.64</v>
      </c>
      <c r="G873" s="75">
        <f t="shared" si="224"/>
        <v>229.312</v>
      </c>
      <c r="H873" s="76">
        <v>205</v>
      </c>
      <c r="I873" s="72"/>
      <c r="J873" s="72"/>
      <c r="K873" s="75" t="str">
        <f t="shared" si="231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9"/>
        <v>0</v>
      </c>
      <c r="T873" s="126">
        <f t="shared" si="230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771</v>
      </c>
      <c r="D874" s="73"/>
      <c r="E874" s="194">
        <v>286.64</v>
      </c>
      <c r="F874" s="75">
        <f t="shared" si="228"/>
        <v>286.64</v>
      </c>
      <c r="G874" s="75">
        <f t="shared" si="224"/>
        <v>229.312</v>
      </c>
      <c r="H874" s="76">
        <v>199</v>
      </c>
      <c r="I874" s="72"/>
      <c r="J874" s="72"/>
      <c r="K874" s="75" t="str">
        <f t="shared" si="231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9"/>
        <v>0</v>
      </c>
      <c r="T874" s="126">
        <f t="shared" si="230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771</v>
      </c>
      <c r="D875" s="73"/>
      <c r="E875" s="194">
        <v>286.64</v>
      </c>
      <c r="F875" s="75">
        <f t="shared" si="228"/>
        <v>286.64</v>
      </c>
      <c r="G875" s="75">
        <f t="shared" si="224"/>
        <v>229.312</v>
      </c>
      <c r="H875" s="76">
        <v>127</v>
      </c>
      <c r="I875" s="72"/>
      <c r="J875" s="72"/>
      <c r="K875" s="75" t="str">
        <f t="shared" si="231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9"/>
        <v>0</v>
      </c>
      <c r="T875" s="126">
        <f t="shared" si="230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771</v>
      </c>
      <c r="D876" s="73"/>
      <c r="E876" s="194">
        <v>286.64</v>
      </c>
      <c r="F876" s="75">
        <f t="shared" si="228"/>
        <v>286.64</v>
      </c>
      <c r="G876" s="75">
        <f t="shared" ref="G876:G939" si="232">E876-(20*E876/100)</f>
        <v>229.312</v>
      </c>
      <c r="H876" s="76">
        <v>208</v>
      </c>
      <c r="I876" s="72"/>
      <c r="J876" s="72"/>
      <c r="K876" s="75" t="str">
        <f t="shared" si="231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9"/>
        <v>0</v>
      </c>
      <c r="T876" s="126">
        <f t="shared" si="230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771</v>
      </c>
      <c r="D877" s="73"/>
      <c r="E877" s="194">
        <v>286.64</v>
      </c>
      <c r="F877" s="75">
        <f t="shared" si="228"/>
        <v>286.64</v>
      </c>
      <c r="G877" s="75">
        <f t="shared" si="232"/>
        <v>229.312</v>
      </c>
      <c r="H877" s="76">
        <v>117</v>
      </c>
      <c r="I877" s="72"/>
      <c r="J877" s="72"/>
      <c r="K877" s="75" t="str">
        <f t="shared" si="231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9"/>
        <v>0</v>
      </c>
      <c r="T877" s="126">
        <f t="shared" si="230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771</v>
      </c>
      <c r="D878" s="73"/>
      <c r="E878" s="194">
        <v>286.64</v>
      </c>
      <c r="F878" s="75">
        <f t="shared" si="228"/>
        <v>286.64</v>
      </c>
      <c r="G878" s="75">
        <f t="shared" si="232"/>
        <v>229.312</v>
      </c>
      <c r="H878" s="76">
        <v>145</v>
      </c>
      <c r="I878" s="72"/>
      <c r="J878" s="72"/>
      <c r="K878" s="75" t="str">
        <f t="shared" si="231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9"/>
        <v>0</v>
      </c>
      <c r="T878" s="126">
        <f t="shared" si="230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771</v>
      </c>
      <c r="D879" s="73"/>
      <c r="E879" s="194">
        <v>286.64</v>
      </c>
      <c r="F879" s="75">
        <f t="shared" si="228"/>
        <v>286.64</v>
      </c>
      <c r="G879" s="75">
        <f t="shared" si="232"/>
        <v>229.312</v>
      </c>
      <c r="H879" s="76">
        <v>120</v>
      </c>
      <c r="I879" s="72"/>
      <c r="J879" s="72"/>
      <c r="K879" s="75" t="str">
        <f t="shared" si="231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9"/>
        <v>0</v>
      </c>
      <c r="T879" s="126">
        <f t="shared" si="230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771</v>
      </c>
      <c r="D880" s="73"/>
      <c r="E880" s="194">
        <v>286.64</v>
      </c>
      <c r="F880" s="75">
        <f t="shared" si="228"/>
        <v>286.64</v>
      </c>
      <c r="G880" s="75">
        <f t="shared" si="232"/>
        <v>229.312</v>
      </c>
      <c r="H880" s="76">
        <v>139</v>
      </c>
      <c r="I880" s="72"/>
      <c r="J880" s="72"/>
      <c r="K880" s="75" t="str">
        <f t="shared" si="231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9"/>
        <v>0</v>
      </c>
      <c r="T880" s="126">
        <f t="shared" si="230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771</v>
      </c>
      <c r="D881" s="73"/>
      <c r="E881" s="194">
        <v>286.64</v>
      </c>
      <c r="F881" s="75">
        <f t="shared" si="228"/>
        <v>286.64</v>
      </c>
      <c r="G881" s="75">
        <f t="shared" si="232"/>
        <v>229.312</v>
      </c>
      <c r="H881" s="76">
        <v>168</v>
      </c>
      <c r="I881" s="72"/>
      <c r="J881" s="72"/>
      <c r="K881" s="75" t="str">
        <f t="shared" si="231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9"/>
        <v>0</v>
      </c>
      <c r="T881" s="126">
        <f t="shared" si="230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771</v>
      </c>
      <c r="D882" s="73"/>
      <c r="E882" s="194">
        <v>286.64</v>
      </c>
      <c r="F882" s="75">
        <f t="shared" si="228"/>
        <v>286.64</v>
      </c>
      <c r="G882" s="75">
        <f t="shared" si="232"/>
        <v>229.312</v>
      </c>
      <c r="H882" s="76">
        <v>120</v>
      </c>
      <c r="I882" s="72"/>
      <c r="J882" s="72"/>
      <c r="K882" s="75" t="str">
        <f t="shared" si="231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9"/>
        <v>0</v>
      </c>
      <c r="T882" s="126">
        <f t="shared" si="230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771</v>
      </c>
      <c r="D883" s="73"/>
      <c r="E883" s="194">
        <v>286.64</v>
      </c>
      <c r="F883" s="75">
        <f t="shared" si="228"/>
        <v>286.64</v>
      </c>
      <c r="G883" s="75">
        <f t="shared" si="232"/>
        <v>229.312</v>
      </c>
      <c r="H883" s="76">
        <v>116</v>
      </c>
      <c r="I883" s="72"/>
      <c r="J883" s="72"/>
      <c r="K883" s="75" t="str">
        <f t="shared" si="231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9"/>
        <v>0</v>
      </c>
      <c r="T883" s="126">
        <f t="shared" si="230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771</v>
      </c>
      <c r="D884" s="73"/>
      <c r="E884" s="194">
        <v>286.64</v>
      </c>
      <c r="F884" s="75">
        <f t="shared" si="228"/>
        <v>286.64</v>
      </c>
      <c r="G884" s="75">
        <f t="shared" si="232"/>
        <v>229.312</v>
      </c>
      <c r="H884" s="76">
        <v>119</v>
      </c>
      <c r="I884" s="72"/>
      <c r="J884" s="72"/>
      <c r="K884" s="75" t="str">
        <f t="shared" si="231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9"/>
        <v>0</v>
      </c>
      <c r="T884" s="126">
        <f t="shared" si="230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771</v>
      </c>
      <c r="D885" s="73"/>
      <c r="E885" s="194">
        <v>264.18</v>
      </c>
      <c r="F885" s="75">
        <f t="shared" si="228"/>
        <v>264.18</v>
      </c>
      <c r="G885" s="75">
        <f t="shared" si="232"/>
        <v>211.344</v>
      </c>
      <c r="H885" s="76">
        <v>233</v>
      </c>
      <c r="I885" s="72"/>
      <c r="J885" s="72"/>
      <c r="K885" s="75" t="str">
        <f t="shared" si="231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9"/>
        <v>0</v>
      </c>
      <c r="T885" s="126">
        <f t="shared" si="230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771</v>
      </c>
      <c r="D886" s="73"/>
      <c r="E886" s="194">
        <v>264.18</v>
      </c>
      <c r="F886" s="75">
        <f t="shared" si="228"/>
        <v>264.18</v>
      </c>
      <c r="G886" s="75">
        <f t="shared" si="232"/>
        <v>211.344</v>
      </c>
      <c r="H886" s="76">
        <v>226</v>
      </c>
      <c r="I886" s="72"/>
      <c r="J886" s="72"/>
      <c r="K886" s="75" t="str">
        <f t="shared" si="231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9"/>
        <v>0</v>
      </c>
      <c r="T886" s="126">
        <f t="shared" si="230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771</v>
      </c>
      <c r="D887" s="73"/>
      <c r="E887" s="194">
        <v>264.18</v>
      </c>
      <c r="F887" s="75">
        <f t="shared" ref="F887:F918" si="233">E887-E887*$G$2%</f>
        <v>264.18</v>
      </c>
      <c r="G887" s="75">
        <f t="shared" si="232"/>
        <v>211.344</v>
      </c>
      <c r="H887" s="76">
        <v>227</v>
      </c>
      <c r="I887" s="72"/>
      <c r="J887" s="72"/>
      <c r="K887" s="75" t="str">
        <f t="shared" si="231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4">Q887/M887*D887</f>
        <v>0</v>
      </c>
      <c r="T887" s="126">
        <f t="shared" ref="T887:T918" si="235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771</v>
      </c>
      <c r="D888" s="73"/>
      <c r="E888" s="194">
        <v>264.18</v>
      </c>
      <c r="F888" s="75">
        <f t="shared" si="233"/>
        <v>264.18</v>
      </c>
      <c r="G888" s="75">
        <f t="shared" si="232"/>
        <v>211.344</v>
      </c>
      <c r="H888" s="76">
        <v>246</v>
      </c>
      <c r="I888" s="72"/>
      <c r="J888" s="72"/>
      <c r="K888" s="75" t="str">
        <f t="shared" si="231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4"/>
        <v>0</v>
      </c>
      <c r="T888" s="126">
        <f t="shared" si="235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771</v>
      </c>
      <c r="D889" s="73"/>
      <c r="E889" s="194">
        <v>264.18</v>
      </c>
      <c r="F889" s="75">
        <f t="shared" si="233"/>
        <v>264.18</v>
      </c>
      <c r="G889" s="75">
        <f t="shared" si="232"/>
        <v>211.344</v>
      </c>
      <c r="H889" s="76">
        <v>133</v>
      </c>
      <c r="I889" s="72"/>
      <c r="J889" s="72"/>
      <c r="K889" s="75" t="str">
        <f t="shared" si="231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4"/>
        <v>0</v>
      </c>
      <c r="T889" s="126">
        <f t="shared" si="235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771</v>
      </c>
      <c r="D890" s="73"/>
      <c r="E890" s="194">
        <v>264.18</v>
      </c>
      <c r="F890" s="75">
        <f t="shared" si="233"/>
        <v>264.18</v>
      </c>
      <c r="G890" s="75">
        <f t="shared" si="232"/>
        <v>211.344</v>
      </c>
      <c r="H890" s="76">
        <v>118</v>
      </c>
      <c r="I890" s="72"/>
      <c r="J890" s="72"/>
      <c r="K890" s="75" t="str">
        <f t="shared" si="231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4"/>
        <v>0</v>
      </c>
      <c r="T890" s="126">
        <f t="shared" si="235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771</v>
      </c>
      <c r="D891" s="73"/>
      <c r="E891" s="194">
        <v>264.18</v>
      </c>
      <c r="F891" s="75">
        <f t="shared" si="233"/>
        <v>264.18</v>
      </c>
      <c r="G891" s="75">
        <f t="shared" si="232"/>
        <v>211.344</v>
      </c>
      <c r="H891" s="76">
        <v>127</v>
      </c>
      <c r="I891" s="72"/>
      <c r="J891" s="72"/>
      <c r="K891" s="75" t="str">
        <f t="shared" si="231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4"/>
        <v>0</v>
      </c>
      <c r="T891" s="126">
        <f t="shared" si="235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771</v>
      </c>
      <c r="D892" s="73"/>
      <c r="E892" s="194">
        <v>264.18</v>
      </c>
      <c r="F892" s="75">
        <f t="shared" si="233"/>
        <v>264.18</v>
      </c>
      <c r="G892" s="75">
        <f t="shared" si="232"/>
        <v>211.344</v>
      </c>
      <c r="H892" s="76">
        <v>143</v>
      </c>
      <c r="I892" s="72"/>
      <c r="J892" s="72"/>
      <c r="K892" s="75" t="str">
        <f t="shared" si="231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4"/>
        <v>0</v>
      </c>
      <c r="T892" s="126">
        <f t="shared" si="235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771</v>
      </c>
      <c r="D893" s="73"/>
      <c r="E893" s="194">
        <v>264.18</v>
      </c>
      <c r="F893" s="75">
        <f t="shared" si="233"/>
        <v>264.18</v>
      </c>
      <c r="G893" s="75">
        <f t="shared" si="232"/>
        <v>211.344</v>
      </c>
      <c r="H893" s="76">
        <v>123</v>
      </c>
      <c r="I893" s="72"/>
      <c r="J893" s="72"/>
      <c r="K893" s="75" t="str">
        <f t="shared" si="231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4"/>
        <v>0</v>
      </c>
      <c r="T893" s="126">
        <f t="shared" si="235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771</v>
      </c>
      <c r="D894" s="73"/>
      <c r="E894" s="194">
        <v>264.18</v>
      </c>
      <c r="F894" s="75">
        <f t="shared" si="233"/>
        <v>264.18</v>
      </c>
      <c r="G894" s="75">
        <f t="shared" si="232"/>
        <v>211.344</v>
      </c>
      <c r="H894" s="76">
        <v>137</v>
      </c>
      <c r="I894" s="72"/>
      <c r="J894" s="72"/>
      <c r="K894" s="75" t="str">
        <f t="shared" si="231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4"/>
        <v>0</v>
      </c>
      <c r="T894" s="126">
        <f t="shared" si="235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771</v>
      </c>
      <c r="D895" s="73"/>
      <c r="E895" s="194">
        <v>264.18</v>
      </c>
      <c r="F895" s="75">
        <f t="shared" si="233"/>
        <v>264.18</v>
      </c>
      <c r="G895" s="75">
        <f t="shared" si="232"/>
        <v>211.344</v>
      </c>
      <c r="H895" s="76">
        <v>107</v>
      </c>
      <c r="I895" s="72"/>
      <c r="J895" s="72"/>
      <c r="K895" s="75" t="str">
        <f t="shared" si="231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4"/>
        <v>0</v>
      </c>
      <c r="T895" s="126">
        <f t="shared" si="235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771</v>
      </c>
      <c r="D896" s="73"/>
      <c r="E896" s="194">
        <v>264.18</v>
      </c>
      <c r="F896" s="75">
        <f t="shared" si="233"/>
        <v>264.18</v>
      </c>
      <c r="G896" s="75">
        <f t="shared" si="232"/>
        <v>211.344</v>
      </c>
      <c r="H896" s="76">
        <v>171</v>
      </c>
      <c r="I896" s="72"/>
      <c r="J896" s="72"/>
      <c r="K896" s="75" t="str">
        <f t="shared" si="231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4"/>
        <v>0</v>
      </c>
      <c r="T896" s="126">
        <f t="shared" si="235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771</v>
      </c>
      <c r="D897" s="73"/>
      <c r="E897" s="194">
        <v>264.18</v>
      </c>
      <c r="F897" s="75">
        <f t="shared" si="233"/>
        <v>264.18</v>
      </c>
      <c r="G897" s="75">
        <f t="shared" si="232"/>
        <v>211.344</v>
      </c>
      <c r="H897" s="76">
        <v>177</v>
      </c>
      <c r="I897" s="72"/>
      <c r="J897" s="72"/>
      <c r="K897" s="75" t="str">
        <f t="shared" si="231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4"/>
        <v>0</v>
      </c>
      <c r="T897" s="126">
        <f t="shared" si="235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771</v>
      </c>
      <c r="D898" s="73"/>
      <c r="E898" s="194">
        <v>264.18</v>
      </c>
      <c r="F898" s="75">
        <f t="shared" si="233"/>
        <v>264.18</v>
      </c>
      <c r="G898" s="75">
        <f t="shared" si="232"/>
        <v>211.344</v>
      </c>
      <c r="H898" s="76">
        <v>181</v>
      </c>
      <c r="I898" s="72"/>
      <c r="J898" s="72"/>
      <c r="K898" s="75" t="str">
        <f t="shared" si="231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4"/>
        <v>0</v>
      </c>
      <c r="T898" s="126">
        <f t="shared" si="235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771</v>
      </c>
      <c r="D899" s="73"/>
      <c r="E899" s="194">
        <v>264.18</v>
      </c>
      <c r="F899" s="75">
        <f t="shared" si="233"/>
        <v>264.18</v>
      </c>
      <c r="G899" s="75">
        <f t="shared" si="232"/>
        <v>211.344</v>
      </c>
      <c r="H899" s="76">
        <v>167</v>
      </c>
      <c r="I899" s="72"/>
      <c r="J899" s="72"/>
      <c r="K899" s="75" t="str">
        <f t="shared" si="231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4"/>
        <v>0</v>
      </c>
      <c r="T899" s="126">
        <f t="shared" si="235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771</v>
      </c>
      <c r="D900" s="73"/>
      <c r="E900" s="194">
        <v>321.39</v>
      </c>
      <c r="F900" s="75">
        <f t="shared" si="233"/>
        <v>321.39</v>
      </c>
      <c r="G900" s="75">
        <f t="shared" si="232"/>
        <v>257.112</v>
      </c>
      <c r="H900" s="76">
        <v>108</v>
      </c>
      <c r="I900" s="72"/>
      <c r="J900" s="72"/>
      <c r="K900" s="75" t="str">
        <f t="shared" si="231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4"/>
        <v>0</v>
      </c>
      <c r="T900" s="126">
        <f t="shared" si="235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771</v>
      </c>
      <c r="D901" s="73"/>
      <c r="E901" s="194">
        <v>321.39</v>
      </c>
      <c r="F901" s="75">
        <f t="shared" si="233"/>
        <v>321.39</v>
      </c>
      <c r="G901" s="75">
        <f t="shared" si="232"/>
        <v>257.112</v>
      </c>
      <c r="H901" s="76">
        <v>169</v>
      </c>
      <c r="I901" s="72"/>
      <c r="J901" s="72"/>
      <c r="K901" s="75" t="str">
        <f t="shared" si="231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4"/>
        <v>0</v>
      </c>
      <c r="T901" s="126">
        <f t="shared" si="235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771</v>
      </c>
      <c r="D902" s="73"/>
      <c r="E902" s="194">
        <v>321.39</v>
      </c>
      <c r="F902" s="75">
        <f t="shared" si="233"/>
        <v>321.39</v>
      </c>
      <c r="G902" s="75">
        <f t="shared" si="232"/>
        <v>257.112</v>
      </c>
      <c r="H902" s="76">
        <v>166</v>
      </c>
      <c r="I902" s="72"/>
      <c r="J902" s="72"/>
      <c r="K902" s="75" t="str">
        <f t="shared" si="231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4"/>
        <v>0</v>
      </c>
      <c r="T902" s="126">
        <f t="shared" si="235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771</v>
      </c>
      <c r="D903" s="73"/>
      <c r="E903" s="194">
        <v>321.39</v>
      </c>
      <c r="F903" s="75">
        <f t="shared" si="233"/>
        <v>321.39</v>
      </c>
      <c r="G903" s="75">
        <f t="shared" si="232"/>
        <v>257.112</v>
      </c>
      <c r="H903" s="76">
        <v>167</v>
      </c>
      <c r="I903" s="72"/>
      <c r="J903" s="72"/>
      <c r="K903" s="75" t="str">
        <f t="shared" si="231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4"/>
        <v>0</v>
      </c>
      <c r="T903" s="126">
        <f t="shared" si="235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771</v>
      </c>
      <c r="D904" s="73"/>
      <c r="E904" s="194">
        <v>321.39</v>
      </c>
      <c r="F904" s="75">
        <f t="shared" si="233"/>
        <v>321.39</v>
      </c>
      <c r="G904" s="75">
        <f t="shared" si="232"/>
        <v>257.112</v>
      </c>
      <c r="H904" s="76">
        <v>102</v>
      </c>
      <c r="I904" s="72"/>
      <c r="J904" s="72"/>
      <c r="K904" s="75" t="str">
        <f t="shared" si="231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4"/>
        <v>0</v>
      </c>
      <c r="T904" s="126">
        <f t="shared" si="235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771</v>
      </c>
      <c r="D905" s="73"/>
      <c r="E905" s="194">
        <v>321.39</v>
      </c>
      <c r="F905" s="75">
        <f t="shared" si="233"/>
        <v>321.39</v>
      </c>
      <c r="G905" s="75">
        <f t="shared" si="232"/>
        <v>257.112</v>
      </c>
      <c r="H905" s="76">
        <v>93</v>
      </c>
      <c r="I905" s="72"/>
      <c r="J905" s="72" t="s">
        <v>361</v>
      </c>
      <c r="K905" s="75" t="str">
        <f t="shared" si="231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4"/>
        <v>0</v>
      </c>
      <c r="T905" s="126">
        <f t="shared" si="235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771</v>
      </c>
      <c r="D906" s="73"/>
      <c r="E906" s="194">
        <v>321.39</v>
      </c>
      <c r="F906" s="75">
        <f t="shared" si="233"/>
        <v>321.39</v>
      </c>
      <c r="G906" s="75">
        <f t="shared" si="232"/>
        <v>257.112</v>
      </c>
      <c r="H906" s="76">
        <v>105</v>
      </c>
      <c r="I906" s="72"/>
      <c r="J906" s="72"/>
      <c r="K906" s="75" t="str">
        <f t="shared" si="231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4"/>
        <v>0</v>
      </c>
      <c r="T906" s="126">
        <f t="shared" si="235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771</v>
      </c>
      <c r="D907" s="73"/>
      <c r="E907" s="194">
        <v>321.39</v>
      </c>
      <c r="F907" s="75">
        <f t="shared" si="233"/>
        <v>321.39</v>
      </c>
      <c r="G907" s="75">
        <f t="shared" si="232"/>
        <v>257.112</v>
      </c>
      <c r="H907" s="76">
        <v>107</v>
      </c>
      <c r="I907" s="72"/>
      <c r="J907" s="72"/>
      <c r="K907" s="75" t="str">
        <f t="shared" si="231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4"/>
        <v>0</v>
      </c>
      <c r="T907" s="126">
        <f t="shared" si="235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771</v>
      </c>
      <c r="D908" s="73"/>
      <c r="E908" s="194">
        <v>321.39</v>
      </c>
      <c r="F908" s="75">
        <f t="shared" si="233"/>
        <v>321.39</v>
      </c>
      <c r="G908" s="75">
        <f t="shared" si="232"/>
        <v>257.112</v>
      </c>
      <c r="H908" s="76">
        <v>107</v>
      </c>
      <c r="I908" s="72"/>
      <c r="J908" s="72"/>
      <c r="K908" s="75" t="str">
        <f t="shared" si="231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4"/>
        <v>0</v>
      </c>
      <c r="T908" s="126">
        <f t="shared" si="235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771</v>
      </c>
      <c r="D909" s="73"/>
      <c r="E909" s="194">
        <v>321.39</v>
      </c>
      <c r="F909" s="75">
        <f t="shared" si="233"/>
        <v>321.39</v>
      </c>
      <c r="G909" s="75">
        <f t="shared" si="232"/>
        <v>257.112</v>
      </c>
      <c r="H909" s="76">
        <v>107</v>
      </c>
      <c r="I909" s="72"/>
      <c r="J909" s="72"/>
      <c r="K909" s="75" t="str">
        <f t="shared" si="231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4"/>
        <v>0</v>
      </c>
      <c r="T909" s="126">
        <f t="shared" si="235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771</v>
      </c>
      <c r="D910" s="73"/>
      <c r="E910" s="194">
        <v>321.39</v>
      </c>
      <c r="F910" s="75">
        <f t="shared" si="233"/>
        <v>321.39</v>
      </c>
      <c r="G910" s="75">
        <f t="shared" si="232"/>
        <v>257.112</v>
      </c>
      <c r="H910" s="76">
        <v>193</v>
      </c>
      <c r="I910" s="72"/>
      <c r="J910" s="72"/>
      <c r="K910" s="75" t="str">
        <f t="shared" si="231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4"/>
        <v>0</v>
      </c>
      <c r="T910" s="126">
        <f t="shared" si="235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771</v>
      </c>
      <c r="D911" s="73"/>
      <c r="E911" s="194">
        <v>321.39</v>
      </c>
      <c r="F911" s="75">
        <f t="shared" si="233"/>
        <v>321.39</v>
      </c>
      <c r="G911" s="75">
        <f t="shared" si="232"/>
        <v>257.112</v>
      </c>
      <c r="H911" s="76">
        <v>172</v>
      </c>
      <c r="I911" s="72"/>
      <c r="J911" s="72"/>
      <c r="K911" s="75" t="str">
        <f t="shared" si="231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4"/>
        <v>0</v>
      </c>
      <c r="T911" s="126">
        <f t="shared" si="235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771</v>
      </c>
      <c r="D912" s="73"/>
      <c r="E912" s="194">
        <v>321.39</v>
      </c>
      <c r="F912" s="75">
        <f t="shared" si="233"/>
        <v>321.39</v>
      </c>
      <c r="G912" s="75">
        <f t="shared" si="232"/>
        <v>257.112</v>
      </c>
      <c r="H912" s="76">
        <v>121</v>
      </c>
      <c r="I912" s="72"/>
      <c r="J912" s="72"/>
      <c r="K912" s="75" t="str">
        <f t="shared" si="231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4"/>
        <v>0</v>
      </c>
      <c r="T912" s="126">
        <f t="shared" si="235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771</v>
      </c>
      <c r="D913" s="73"/>
      <c r="E913" s="194">
        <v>321.39</v>
      </c>
      <c r="F913" s="75">
        <f t="shared" si="233"/>
        <v>321.39</v>
      </c>
      <c r="G913" s="75">
        <f t="shared" si="232"/>
        <v>257.112</v>
      </c>
      <c r="H913" s="76">
        <v>104</v>
      </c>
      <c r="I913" s="72"/>
      <c r="J913" s="72"/>
      <c r="K913" s="75" t="str">
        <f t="shared" si="231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4"/>
        <v>0</v>
      </c>
      <c r="T913" s="126">
        <f t="shared" si="235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771</v>
      </c>
      <c r="D914" s="73"/>
      <c r="E914" s="194">
        <v>321.39</v>
      </c>
      <c r="F914" s="75">
        <f t="shared" si="233"/>
        <v>321.39</v>
      </c>
      <c r="G914" s="75">
        <f t="shared" si="232"/>
        <v>257.112</v>
      </c>
      <c r="H914" s="76">
        <v>103</v>
      </c>
      <c r="I914" s="72"/>
      <c r="J914" s="72"/>
      <c r="K914" s="75" t="str">
        <f t="shared" si="231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4"/>
        <v>0</v>
      </c>
      <c r="T914" s="126">
        <f t="shared" si="235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771</v>
      </c>
      <c r="D915" s="73"/>
      <c r="E915" s="194">
        <v>342.06</v>
      </c>
      <c r="F915" s="75">
        <f t="shared" si="233"/>
        <v>342.06</v>
      </c>
      <c r="G915" s="75">
        <f t="shared" si="232"/>
        <v>273.648</v>
      </c>
      <c r="H915" s="76">
        <v>326</v>
      </c>
      <c r="I915" s="72"/>
      <c r="J915" s="72"/>
      <c r="K915" s="75" t="str">
        <f t="shared" si="231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4"/>
        <v>0</v>
      </c>
      <c r="T915" s="126">
        <f t="shared" si="235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771</v>
      </c>
      <c r="D916" s="73"/>
      <c r="E916" s="194">
        <v>415.17</v>
      </c>
      <c r="F916" s="75">
        <f t="shared" si="233"/>
        <v>415.17</v>
      </c>
      <c r="G916" s="75">
        <f t="shared" si="232"/>
        <v>332.136</v>
      </c>
      <c r="H916" s="76">
        <v>713</v>
      </c>
      <c r="I916" s="72"/>
      <c r="J916" s="72"/>
      <c r="K916" s="75" t="str">
        <f t="shared" si="231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4"/>
        <v>0</v>
      </c>
      <c r="T916" s="126">
        <f t="shared" si="235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771</v>
      </c>
      <c r="D917" s="73"/>
      <c r="E917" s="194">
        <v>400.4</v>
      </c>
      <c r="F917" s="75">
        <f t="shared" si="233"/>
        <v>400.4</v>
      </c>
      <c r="G917" s="75">
        <f t="shared" si="232"/>
        <v>320.32</v>
      </c>
      <c r="H917" s="76">
        <v>415</v>
      </c>
      <c r="I917" s="72"/>
      <c r="J917" s="72"/>
      <c r="K917" s="75" t="str">
        <f t="shared" si="231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4"/>
        <v>0</v>
      </c>
      <c r="T917" s="126">
        <f t="shared" si="235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771</v>
      </c>
      <c r="D918" s="73"/>
      <c r="E918" s="194">
        <v>400.4</v>
      </c>
      <c r="F918" s="75">
        <f t="shared" si="233"/>
        <v>400.4</v>
      </c>
      <c r="G918" s="75">
        <f t="shared" si="232"/>
        <v>320.32</v>
      </c>
      <c r="H918" s="76">
        <v>230</v>
      </c>
      <c r="I918" s="72"/>
      <c r="J918" s="72"/>
      <c r="K918" s="75" t="str">
        <f t="shared" si="231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4"/>
        <v>0</v>
      </c>
      <c r="T918" s="126">
        <f t="shared" si="235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31"/>
        <v/>
      </c>
      <c r="L919" s="72"/>
      <c r="M919" s="72"/>
      <c r="N919" s="149"/>
      <c r="O919" s="149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6">E920-E920*$G$2%</f>
        <v>32.03</v>
      </c>
      <c r="G920" s="75">
        <f t="shared" si="232"/>
        <v>25.624</v>
      </c>
      <c r="H920" s="76">
        <v>5408</v>
      </c>
      <c r="I920" s="72"/>
      <c r="J920" s="72"/>
      <c r="K920" s="75" t="str">
        <f t="shared" si="231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7">Q920/M920*D920</f>
        <v>0</v>
      </c>
      <c r="T920" s="126">
        <f t="shared" ref="T920:T926" si="238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6"/>
        <v>32.03</v>
      </c>
      <c r="G921" s="75">
        <f t="shared" si="232"/>
        <v>25.624</v>
      </c>
      <c r="H921" s="76">
        <v>6160</v>
      </c>
      <c r="I921" s="72"/>
      <c r="J921" s="72"/>
      <c r="K921" s="75" t="str">
        <f t="shared" si="231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7"/>
        <v>0</v>
      </c>
      <c r="T921" s="126">
        <f t="shared" si="238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6"/>
        <v>32.03</v>
      </c>
      <c r="G922" s="75">
        <f t="shared" si="232"/>
        <v>25.624</v>
      </c>
      <c r="H922" s="76">
        <v>5990</v>
      </c>
      <c r="I922" s="72"/>
      <c r="J922" s="72"/>
      <c r="K922" s="75" t="str">
        <f t="shared" ref="K922:K985" si="239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7"/>
        <v>0</v>
      </c>
      <c r="T922" s="126">
        <f t="shared" si="238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6"/>
        <v>32.03</v>
      </c>
      <c r="G923" s="75">
        <f t="shared" si="232"/>
        <v>25.624</v>
      </c>
      <c r="H923" s="76">
        <v>6409</v>
      </c>
      <c r="I923" s="72"/>
      <c r="J923" s="72"/>
      <c r="K923" s="75" t="str">
        <f t="shared" si="239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7"/>
        <v>0</v>
      </c>
      <c r="T923" s="126">
        <f t="shared" si="238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6"/>
        <v>32.03</v>
      </c>
      <c r="G924" s="75">
        <f t="shared" si="232"/>
        <v>25.624</v>
      </c>
      <c r="H924" s="76">
        <v>5190</v>
      </c>
      <c r="I924" s="72"/>
      <c r="J924" s="72"/>
      <c r="K924" s="75" t="str">
        <f t="shared" si="239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7"/>
        <v>0</v>
      </c>
      <c r="T924" s="126">
        <f t="shared" si="238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6"/>
        <v>32.03</v>
      </c>
      <c r="G925" s="75">
        <f t="shared" si="232"/>
        <v>25.624</v>
      </c>
      <c r="H925" s="76">
        <v>4328</v>
      </c>
      <c r="I925" s="72"/>
      <c r="J925" s="72"/>
      <c r="K925" s="75" t="str">
        <f t="shared" si="239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7"/>
        <v>0</v>
      </c>
      <c r="T925" s="126">
        <f t="shared" si="238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6"/>
        <v>34.14</v>
      </c>
      <c r="G926" s="75">
        <f t="shared" si="232"/>
        <v>27.312</v>
      </c>
      <c r="H926" s="76">
        <v>3230</v>
      </c>
      <c r="I926" s="72"/>
      <c r="J926" s="72"/>
      <c r="K926" s="75" t="str">
        <f t="shared" si="239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7"/>
        <v>0</v>
      </c>
      <c r="T926" s="126">
        <f t="shared" si="238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9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40">E928-E928*$G$2%</f>
        <v>57.06</v>
      </c>
      <c r="G928" s="75">
        <f t="shared" si="232"/>
        <v>45.648</v>
      </c>
      <c r="H928" s="76">
        <v>5320</v>
      </c>
      <c r="I928" s="72"/>
      <c r="J928" s="72"/>
      <c r="K928" s="75" t="str">
        <f t="shared" si="239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6" t="s">
        <v>2499</v>
      </c>
      <c r="Q928" s="137">
        <v>13</v>
      </c>
      <c r="R928" s="138">
        <v>0.023</v>
      </c>
      <c r="S928" s="125">
        <f t="shared" ref="S928:S934" si="241">Q928/M928*D928</f>
        <v>0</v>
      </c>
      <c r="T928" s="126">
        <f t="shared" ref="T928:T934" si="242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40"/>
        <v>57.06</v>
      </c>
      <c r="G929" s="75">
        <f t="shared" si="232"/>
        <v>45.648</v>
      </c>
      <c r="H929" s="76">
        <v>8249</v>
      </c>
      <c r="I929" s="72"/>
      <c r="J929" s="72"/>
      <c r="K929" s="75" t="str">
        <f t="shared" si="239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6" t="s">
        <v>2502</v>
      </c>
      <c r="Q929" s="137">
        <v>13</v>
      </c>
      <c r="R929" s="138">
        <v>0.023</v>
      </c>
      <c r="S929" s="125">
        <f t="shared" si="241"/>
        <v>0</v>
      </c>
      <c r="T929" s="126">
        <f t="shared" si="242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40"/>
        <v>57.06</v>
      </c>
      <c r="G930" s="75">
        <f t="shared" si="232"/>
        <v>45.648</v>
      </c>
      <c r="H930" s="76">
        <v>8270</v>
      </c>
      <c r="I930" s="72"/>
      <c r="J930" s="72"/>
      <c r="K930" s="75" t="str">
        <f t="shared" si="239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6" t="s">
        <v>2505</v>
      </c>
      <c r="Q930" s="137">
        <v>13</v>
      </c>
      <c r="R930" s="138">
        <v>0.023</v>
      </c>
      <c r="S930" s="125">
        <f t="shared" si="241"/>
        <v>0</v>
      </c>
      <c r="T930" s="126">
        <f t="shared" si="242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40"/>
        <v>57.06</v>
      </c>
      <c r="G931" s="75">
        <f t="shared" si="232"/>
        <v>45.648</v>
      </c>
      <c r="H931" s="76">
        <v>8330</v>
      </c>
      <c r="I931" s="72"/>
      <c r="J931" s="72"/>
      <c r="K931" s="75" t="str">
        <f t="shared" si="239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6" t="s">
        <v>2508</v>
      </c>
      <c r="Q931" s="137">
        <v>13</v>
      </c>
      <c r="R931" s="138">
        <v>0.023</v>
      </c>
      <c r="S931" s="125">
        <f t="shared" si="241"/>
        <v>0</v>
      </c>
      <c r="T931" s="126">
        <f t="shared" si="242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40"/>
        <v>57.06</v>
      </c>
      <c r="G932" s="75">
        <f t="shared" si="232"/>
        <v>45.648</v>
      </c>
      <c r="H932" s="76">
        <v>9510</v>
      </c>
      <c r="I932" s="72"/>
      <c r="J932" s="72"/>
      <c r="K932" s="75" t="str">
        <f t="shared" si="239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6" t="s">
        <v>2511</v>
      </c>
      <c r="Q932" s="137">
        <v>13</v>
      </c>
      <c r="R932" s="138">
        <v>0.023</v>
      </c>
      <c r="S932" s="125">
        <f t="shared" si="241"/>
        <v>0</v>
      </c>
      <c r="T932" s="126">
        <f t="shared" si="242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40"/>
        <v>57.06</v>
      </c>
      <c r="G933" s="75">
        <f t="shared" si="232"/>
        <v>45.648</v>
      </c>
      <c r="H933" s="76">
        <v>8440</v>
      </c>
      <c r="I933" s="72"/>
      <c r="J933" s="72"/>
      <c r="K933" s="75" t="str">
        <f t="shared" si="239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6" t="s">
        <v>2514</v>
      </c>
      <c r="Q933" s="137">
        <v>13</v>
      </c>
      <c r="R933" s="138">
        <v>0.023</v>
      </c>
      <c r="S933" s="125">
        <f t="shared" si="241"/>
        <v>0</v>
      </c>
      <c r="T933" s="126">
        <f t="shared" si="242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40"/>
        <v>61.18</v>
      </c>
      <c r="G934" s="75">
        <f t="shared" si="232"/>
        <v>48.944</v>
      </c>
      <c r="H934" s="76">
        <v>4810</v>
      </c>
      <c r="I934" s="72"/>
      <c r="J934" s="72"/>
      <c r="K934" s="75" t="str">
        <f t="shared" si="239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6" t="s">
        <v>2517</v>
      </c>
      <c r="Q934" s="137">
        <v>13</v>
      </c>
      <c r="R934" s="138">
        <v>0.023</v>
      </c>
      <c r="S934" s="125">
        <f t="shared" si="241"/>
        <v>0</v>
      </c>
      <c r="T934" s="126">
        <f t="shared" si="242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9"/>
        <v/>
      </c>
      <c r="L935" s="72"/>
      <c r="M935" s="72"/>
      <c r="N935" s="149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3">E936-E936*$G$2%</f>
        <v>39.75</v>
      </c>
      <c r="G936" s="75">
        <f t="shared" si="232"/>
        <v>31.8</v>
      </c>
      <c r="H936" s="76">
        <v>4990</v>
      </c>
      <c r="I936" s="72"/>
      <c r="J936" s="72"/>
      <c r="K936" s="75" t="str">
        <f t="shared" si="239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4">Q936/M936*D936</f>
        <v>0</v>
      </c>
      <c r="T936" s="126">
        <f t="shared" ref="T936:T942" si="245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3"/>
        <v>39.75</v>
      </c>
      <c r="G937" s="75">
        <f t="shared" si="232"/>
        <v>31.8</v>
      </c>
      <c r="H937" s="76">
        <v>7729</v>
      </c>
      <c r="I937" s="72"/>
      <c r="J937" s="72"/>
      <c r="K937" s="75" t="str">
        <f t="shared" si="239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4"/>
        <v>0</v>
      </c>
      <c r="T937" s="126">
        <f t="shared" si="245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3"/>
        <v>39.75</v>
      </c>
      <c r="G938" s="75">
        <f t="shared" si="232"/>
        <v>31.8</v>
      </c>
      <c r="H938" s="76">
        <v>7699</v>
      </c>
      <c r="I938" s="72"/>
      <c r="J938" s="72"/>
      <c r="K938" s="75" t="str">
        <f t="shared" si="239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4"/>
        <v>0</v>
      </c>
      <c r="T938" s="126">
        <f t="shared" si="245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3"/>
        <v>39.75</v>
      </c>
      <c r="G939" s="75">
        <f t="shared" si="232"/>
        <v>31.8</v>
      </c>
      <c r="H939" s="76">
        <v>7579</v>
      </c>
      <c r="I939" s="72"/>
      <c r="J939" s="72"/>
      <c r="K939" s="75" t="str">
        <f t="shared" si="239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4"/>
        <v>0</v>
      </c>
      <c r="T939" s="126">
        <f t="shared" si="245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3"/>
        <v>39.75</v>
      </c>
      <c r="G940" s="75">
        <f t="shared" ref="G940:G1004" si="246">E940-(20*E940/100)</f>
        <v>31.8</v>
      </c>
      <c r="H940" s="76">
        <v>3659</v>
      </c>
      <c r="I940" s="72"/>
      <c r="J940" s="72"/>
      <c r="K940" s="75" t="str">
        <f t="shared" si="239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4"/>
        <v>0</v>
      </c>
      <c r="T940" s="126">
        <f t="shared" si="245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3"/>
        <v>39.75</v>
      </c>
      <c r="G941" s="75">
        <f t="shared" si="246"/>
        <v>31.8</v>
      </c>
      <c r="H941" s="76">
        <v>4230</v>
      </c>
      <c r="I941" s="72"/>
      <c r="J941" s="72"/>
      <c r="K941" s="75" t="str">
        <f t="shared" si="239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4"/>
        <v>0</v>
      </c>
      <c r="T941" s="126">
        <f t="shared" si="245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3"/>
        <v>43.96</v>
      </c>
      <c r="G942" s="75">
        <f t="shared" si="246"/>
        <v>35.168</v>
      </c>
      <c r="H942" s="76">
        <v>3979</v>
      </c>
      <c r="I942" s="72"/>
      <c r="J942" s="72"/>
      <c r="K942" s="75" t="str">
        <f t="shared" si="239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4"/>
        <v>0</v>
      </c>
      <c r="T942" s="126">
        <f t="shared" si="245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9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7">E944-E944*$G$2%</f>
        <v>80.9</v>
      </c>
      <c r="G944" s="75">
        <f t="shared" si="246"/>
        <v>64.72</v>
      </c>
      <c r="H944" s="76">
        <v>4970</v>
      </c>
      <c r="I944" s="72"/>
      <c r="J944" s="72"/>
      <c r="K944" s="75" t="str">
        <f t="shared" si="239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6" t="s">
        <v>2534</v>
      </c>
      <c r="Q944" s="137">
        <v>15.04</v>
      </c>
      <c r="R944" s="138">
        <v>0.024</v>
      </c>
      <c r="S944" s="125">
        <f t="shared" ref="S944:S950" si="248">Q944/M944*D944</f>
        <v>0</v>
      </c>
      <c r="T944" s="126">
        <f t="shared" ref="T944:T950" si="249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7"/>
        <v>80.9</v>
      </c>
      <c r="G945" s="75">
        <f t="shared" si="246"/>
        <v>64.72</v>
      </c>
      <c r="H945" s="76">
        <v>10912</v>
      </c>
      <c r="I945" s="72"/>
      <c r="J945" s="72"/>
      <c r="K945" s="75" t="str">
        <f t="shared" si="239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6" t="s">
        <v>2537</v>
      </c>
      <c r="Q945" s="137">
        <v>15</v>
      </c>
      <c r="R945" s="138">
        <v>0.024</v>
      </c>
      <c r="S945" s="125">
        <f t="shared" si="248"/>
        <v>0</v>
      </c>
      <c r="T945" s="126">
        <f t="shared" si="249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7"/>
        <v>80.9</v>
      </c>
      <c r="G946" s="75">
        <f t="shared" si="246"/>
        <v>64.72</v>
      </c>
      <c r="H946" s="76">
        <v>11165</v>
      </c>
      <c r="I946" s="72"/>
      <c r="J946" s="72"/>
      <c r="K946" s="75" t="str">
        <f t="shared" si="239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6" t="s">
        <v>2540</v>
      </c>
      <c r="Q946" s="137">
        <v>15.24</v>
      </c>
      <c r="R946" s="138">
        <v>0.024</v>
      </c>
      <c r="S946" s="125">
        <f t="shared" si="248"/>
        <v>0</v>
      </c>
      <c r="T946" s="126">
        <f t="shared" si="249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7"/>
        <v>80.9</v>
      </c>
      <c r="G947" s="75">
        <f t="shared" si="246"/>
        <v>64.72</v>
      </c>
      <c r="H947" s="76">
        <v>11144</v>
      </c>
      <c r="I947" s="72"/>
      <c r="J947" s="72"/>
      <c r="K947" s="75" t="str">
        <f t="shared" si="239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6" t="s">
        <v>2543</v>
      </c>
      <c r="Q947" s="137">
        <v>14.92</v>
      </c>
      <c r="R947" s="138">
        <v>0.024</v>
      </c>
      <c r="S947" s="125">
        <f t="shared" si="248"/>
        <v>0</v>
      </c>
      <c r="T947" s="126">
        <f t="shared" si="249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7"/>
        <v>80.9</v>
      </c>
      <c r="G948" s="75">
        <f t="shared" si="246"/>
        <v>64.72</v>
      </c>
      <c r="H948" s="76">
        <v>8286</v>
      </c>
      <c r="I948" s="72"/>
      <c r="J948" s="72"/>
      <c r="K948" s="75" t="str">
        <f t="shared" si="239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6" t="s">
        <v>2546</v>
      </c>
      <c r="Q948" s="137">
        <v>15</v>
      </c>
      <c r="R948" s="138">
        <v>0.024</v>
      </c>
      <c r="S948" s="125">
        <f t="shared" si="248"/>
        <v>0</v>
      </c>
      <c r="T948" s="126">
        <f t="shared" si="249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7"/>
        <v>80.9</v>
      </c>
      <c r="G949" s="75">
        <f t="shared" si="246"/>
        <v>64.72</v>
      </c>
      <c r="H949" s="76">
        <v>7770</v>
      </c>
      <c r="I949" s="72"/>
      <c r="J949" s="72"/>
      <c r="K949" s="75" t="str">
        <f t="shared" si="239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6" t="s">
        <v>2549</v>
      </c>
      <c r="Q949" s="137">
        <v>14.74</v>
      </c>
      <c r="R949" s="138">
        <v>0.024</v>
      </c>
      <c r="S949" s="125">
        <f t="shared" si="248"/>
        <v>0</v>
      </c>
      <c r="T949" s="126">
        <f t="shared" si="249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7"/>
        <v>93.47</v>
      </c>
      <c r="G950" s="75">
        <f t="shared" si="246"/>
        <v>74.776</v>
      </c>
      <c r="H950" s="76">
        <v>5791</v>
      </c>
      <c r="I950" s="72"/>
      <c r="J950" s="72"/>
      <c r="K950" s="75" t="str">
        <f t="shared" si="239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6" t="s">
        <v>2552</v>
      </c>
      <c r="Q950" s="137">
        <v>14.74</v>
      </c>
      <c r="R950" s="138">
        <v>0.024</v>
      </c>
      <c r="S950" s="125">
        <f t="shared" si="248"/>
        <v>0</v>
      </c>
      <c r="T950" s="126">
        <f t="shared" si="249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9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6"/>
        <v>64.56</v>
      </c>
      <c r="H952" s="76">
        <v>2840</v>
      </c>
      <c r="I952" s="72"/>
      <c r="J952" s="72"/>
      <c r="K952" s="75" t="str">
        <f t="shared" si="239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6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6"/>
        <v>112.44</v>
      </c>
      <c r="H953" s="76">
        <v>7193</v>
      </c>
      <c r="I953" s="72"/>
      <c r="J953" s="72"/>
      <c r="K953" s="75" t="str">
        <f t="shared" si="239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6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6"/>
        <v>163.84</v>
      </c>
      <c r="H954" s="76">
        <v>4090</v>
      </c>
      <c r="I954" s="72"/>
      <c r="J954" s="72"/>
      <c r="K954" s="75" t="str">
        <f t="shared" si="239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6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9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6"/>
        <v>129.088</v>
      </c>
      <c r="H956" s="76">
        <v>2050</v>
      </c>
      <c r="I956" s="72"/>
      <c r="J956" s="72"/>
      <c r="K956" s="75" t="str">
        <f t="shared" si="239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6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6"/>
        <v>144.456</v>
      </c>
      <c r="H957" s="76">
        <v>1921</v>
      </c>
      <c r="I957" s="72"/>
      <c r="J957" s="72"/>
      <c r="K957" s="75" t="str">
        <f t="shared" si="239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6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6"/>
        <v>231.456</v>
      </c>
      <c r="H958" s="76">
        <v>872</v>
      </c>
      <c r="I958" s="72"/>
      <c r="J958" s="72"/>
      <c r="K958" s="75" t="str">
        <f t="shared" si="239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6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9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6"/>
        <v>96.432</v>
      </c>
      <c r="H960" s="76">
        <v>3375</v>
      </c>
      <c r="I960" s="72"/>
      <c r="J960" s="72"/>
      <c r="K960" s="75" t="str">
        <f t="shared" si="239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6"/>
        <v>128.216</v>
      </c>
      <c r="H961" s="76">
        <v>2448</v>
      </c>
      <c r="I961" s="72"/>
      <c r="J961" s="72"/>
      <c r="K961" s="75" t="str">
        <f t="shared" si="239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6"/>
        <v>140.16</v>
      </c>
      <c r="H962" s="76">
        <v>2544</v>
      </c>
      <c r="I962" s="72"/>
      <c r="J962" s="72"/>
      <c r="K962" s="75" t="str">
        <f t="shared" si="239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6"/>
        <v>34.112</v>
      </c>
      <c r="H963" s="76">
        <v>4078</v>
      </c>
      <c r="I963" s="72"/>
      <c r="J963" s="72"/>
      <c r="K963" s="75" t="str">
        <f t="shared" si="239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9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50">E965-E965*$G$2%</f>
        <v>8.53</v>
      </c>
      <c r="G965" s="75">
        <f t="shared" si="246"/>
        <v>6.824</v>
      </c>
      <c r="H965" s="76">
        <v>21692</v>
      </c>
      <c r="I965" s="72"/>
      <c r="J965" s="72"/>
      <c r="K965" s="75" t="str">
        <f t="shared" si="239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6" t="s">
        <v>2589</v>
      </c>
      <c r="Q965" s="137">
        <v>0.1</v>
      </c>
      <c r="R965" s="138">
        <v>0.01</v>
      </c>
      <c r="S965" s="125">
        <f t="shared" ref="S965:S1004" si="251">Q965/M965*D965</f>
        <v>0</v>
      </c>
      <c r="T965" s="126">
        <f t="shared" ref="T965:T1004" si="252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50"/>
        <v>2.21</v>
      </c>
      <c r="G966" s="75">
        <f t="shared" si="246"/>
        <v>1.768</v>
      </c>
      <c r="H966" s="76">
        <v>29624</v>
      </c>
      <c r="I966" s="72"/>
      <c r="J966" s="72"/>
      <c r="K966" s="75" t="str">
        <f t="shared" si="239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6" t="s">
        <v>2592</v>
      </c>
      <c r="Q966" s="137">
        <v>0.1</v>
      </c>
      <c r="R966" s="138">
        <v>0.01</v>
      </c>
      <c r="S966" s="125">
        <f t="shared" si="251"/>
        <v>0</v>
      </c>
      <c r="T966" s="126">
        <f t="shared" si="252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50"/>
        <v>2.21</v>
      </c>
      <c r="G967" s="75">
        <f t="shared" si="246"/>
        <v>1.768</v>
      </c>
      <c r="H967" s="76">
        <v>9127</v>
      </c>
      <c r="I967" s="72"/>
      <c r="J967" s="72"/>
      <c r="K967" s="75" t="str">
        <f t="shared" si="239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6" t="s">
        <v>2595</v>
      </c>
      <c r="Q967" s="137">
        <v>0.1</v>
      </c>
      <c r="R967" s="138">
        <v>0.01</v>
      </c>
      <c r="S967" s="125">
        <f t="shared" si="251"/>
        <v>0</v>
      </c>
      <c r="T967" s="126">
        <f t="shared" si="252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50"/>
        <v>9.23</v>
      </c>
      <c r="G968" s="75">
        <f t="shared" si="246"/>
        <v>7.384</v>
      </c>
      <c r="H968" s="76">
        <v>9302</v>
      </c>
      <c r="I968" s="72"/>
      <c r="J968" s="72"/>
      <c r="K968" s="75" t="str">
        <f t="shared" si="239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6" t="s">
        <v>2598</v>
      </c>
      <c r="Q968" s="137">
        <v>0.1</v>
      </c>
      <c r="R968" s="138">
        <v>0.01</v>
      </c>
      <c r="S968" s="125">
        <f t="shared" si="251"/>
        <v>0</v>
      </c>
      <c r="T968" s="126">
        <f t="shared" si="252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50"/>
        <v>2.21</v>
      </c>
      <c r="G969" s="75">
        <f t="shared" si="246"/>
        <v>1.768</v>
      </c>
      <c r="H969" s="76">
        <v>42717</v>
      </c>
      <c r="I969" s="72"/>
      <c r="J969" s="72"/>
      <c r="K969" s="75" t="str">
        <f t="shared" si="239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6" t="s">
        <v>2601</v>
      </c>
      <c r="Q969" s="137">
        <v>0.1</v>
      </c>
      <c r="R969" s="138">
        <v>0.01</v>
      </c>
      <c r="S969" s="125">
        <f t="shared" si="251"/>
        <v>0</v>
      </c>
      <c r="T969" s="126">
        <f t="shared" si="252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50"/>
        <v>2.21</v>
      </c>
      <c r="G970" s="75">
        <f t="shared" si="246"/>
        <v>1.768</v>
      </c>
      <c r="H970" s="76">
        <v>35628</v>
      </c>
      <c r="I970" s="72"/>
      <c r="J970" s="72"/>
      <c r="K970" s="75" t="str">
        <f t="shared" si="239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6" t="s">
        <v>2604</v>
      </c>
      <c r="Q970" s="137">
        <v>0.1</v>
      </c>
      <c r="R970" s="138">
        <v>0.01</v>
      </c>
      <c r="S970" s="125">
        <f t="shared" si="251"/>
        <v>0</v>
      </c>
      <c r="T970" s="126">
        <f t="shared" si="252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50"/>
        <v>2.21</v>
      </c>
      <c r="G971" s="75">
        <f t="shared" si="246"/>
        <v>1.768</v>
      </c>
      <c r="H971" s="76">
        <v>18232</v>
      </c>
      <c r="I971" s="72"/>
      <c r="J971" s="72"/>
      <c r="K971" s="75" t="str">
        <f t="shared" si="239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6" t="s">
        <v>2607</v>
      </c>
      <c r="Q971" s="137">
        <v>0.1</v>
      </c>
      <c r="R971" s="138">
        <v>0.01</v>
      </c>
      <c r="S971" s="125">
        <f t="shared" si="251"/>
        <v>0</v>
      </c>
      <c r="T971" s="126">
        <f t="shared" si="252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50"/>
        <v>9.23</v>
      </c>
      <c r="G972" s="75">
        <f t="shared" si="246"/>
        <v>7.384</v>
      </c>
      <c r="H972" s="76">
        <v>2447</v>
      </c>
      <c r="I972" s="72"/>
      <c r="J972" s="72"/>
      <c r="K972" s="75" t="str">
        <f t="shared" si="239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6" t="s">
        <v>2610</v>
      </c>
      <c r="Q972" s="137">
        <v>0.1</v>
      </c>
      <c r="R972" s="138">
        <v>0.01</v>
      </c>
      <c r="S972" s="125">
        <f t="shared" si="251"/>
        <v>0</v>
      </c>
      <c r="T972" s="126">
        <f t="shared" si="252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50"/>
        <v>2.54</v>
      </c>
      <c r="G973" s="75">
        <f t="shared" si="246"/>
        <v>2.032</v>
      </c>
      <c r="H973" s="76">
        <v>34107</v>
      </c>
      <c r="I973" s="72"/>
      <c r="J973" s="72"/>
      <c r="K973" s="75" t="str">
        <f t="shared" si="239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6" t="s">
        <v>2613</v>
      </c>
      <c r="Q973" s="137">
        <v>0.1</v>
      </c>
      <c r="R973" s="138">
        <v>0.01</v>
      </c>
      <c r="S973" s="125">
        <f t="shared" si="251"/>
        <v>0</v>
      </c>
      <c r="T973" s="126">
        <f t="shared" si="252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50"/>
        <v>42.36</v>
      </c>
      <c r="G974" s="75">
        <f t="shared" si="246"/>
        <v>33.888</v>
      </c>
      <c r="H974" s="76">
        <v>17887</v>
      </c>
      <c r="I974" s="72"/>
      <c r="J974" s="72"/>
      <c r="K974" s="75" t="str">
        <f t="shared" si="239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6" t="s">
        <v>2616</v>
      </c>
      <c r="Q974" s="137">
        <v>0.1</v>
      </c>
      <c r="R974" s="138">
        <v>0.01</v>
      </c>
      <c r="S974" s="125">
        <f t="shared" si="251"/>
        <v>0</v>
      </c>
      <c r="T974" s="126">
        <f t="shared" si="252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50"/>
        <v>20.23</v>
      </c>
      <c r="G975" s="75">
        <f t="shared" si="246"/>
        <v>16.184</v>
      </c>
      <c r="H975" s="76">
        <v>64</v>
      </c>
      <c r="I975" s="72"/>
      <c r="J975" s="72"/>
      <c r="K975" s="75" t="str">
        <f t="shared" si="239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6" t="s">
        <v>2619</v>
      </c>
      <c r="Q975" s="137">
        <v>0.1</v>
      </c>
      <c r="R975" s="138">
        <v>0.01</v>
      </c>
      <c r="S975" s="125">
        <f t="shared" si="251"/>
        <v>0</v>
      </c>
      <c r="T975" s="126">
        <f t="shared" si="252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50"/>
        <v>121.5</v>
      </c>
      <c r="G976" s="75">
        <f t="shared" si="246"/>
        <v>97.2</v>
      </c>
      <c r="H976" s="78"/>
      <c r="I976" s="72"/>
      <c r="J976" s="72"/>
      <c r="K976" s="75" t="str">
        <f t="shared" si="239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6" t="s">
        <v>2622</v>
      </c>
      <c r="Q976" s="137">
        <v>36.16</v>
      </c>
      <c r="R976" s="138">
        <v>0.06042</v>
      </c>
      <c r="S976" s="125">
        <f t="shared" si="251"/>
        <v>0</v>
      </c>
      <c r="T976" s="126">
        <f t="shared" si="252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50"/>
        <v>339.28</v>
      </c>
      <c r="G977" s="75">
        <f t="shared" si="246"/>
        <v>271.424</v>
      </c>
      <c r="H977" s="76">
        <v>1692</v>
      </c>
      <c r="I977" s="72"/>
      <c r="J977" s="72"/>
      <c r="K977" s="75" t="str">
        <f t="shared" si="239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6" t="s">
        <v>2625</v>
      </c>
      <c r="Q977" s="137">
        <v>22</v>
      </c>
      <c r="R977" s="138">
        <v>0.06042</v>
      </c>
      <c r="S977" s="125">
        <f t="shared" si="251"/>
        <v>0</v>
      </c>
      <c r="T977" s="126">
        <f t="shared" si="252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50"/>
        <v>210.2</v>
      </c>
      <c r="G978" s="75">
        <f t="shared" si="246"/>
        <v>168.16</v>
      </c>
      <c r="H978" s="76">
        <v>860</v>
      </c>
      <c r="I978" s="72"/>
      <c r="J978" s="72"/>
      <c r="K978" s="75" t="str">
        <f t="shared" si="239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6" t="s">
        <v>2628</v>
      </c>
      <c r="Q978" s="137">
        <v>30</v>
      </c>
      <c r="R978" s="138">
        <v>0.06042</v>
      </c>
      <c r="S978" s="125">
        <f t="shared" si="251"/>
        <v>0</v>
      </c>
      <c r="T978" s="126">
        <f t="shared" si="252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50"/>
        <v>200.74</v>
      </c>
      <c r="G979" s="75">
        <f t="shared" si="246"/>
        <v>160.592</v>
      </c>
      <c r="H979" s="78"/>
      <c r="I979" s="72"/>
      <c r="J979" s="72"/>
      <c r="K979" s="75" t="str">
        <f t="shared" si="239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6" t="s">
        <v>2631</v>
      </c>
      <c r="Q979" s="137">
        <v>30</v>
      </c>
      <c r="R979" s="138">
        <v>0.06042</v>
      </c>
      <c r="S979" s="125">
        <f t="shared" si="251"/>
        <v>0</v>
      </c>
      <c r="T979" s="126">
        <f t="shared" si="252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50"/>
        <v>454.1</v>
      </c>
      <c r="G980" s="75">
        <f t="shared" si="246"/>
        <v>363.28</v>
      </c>
      <c r="H980" s="76">
        <v>322</v>
      </c>
      <c r="I980" s="72"/>
      <c r="J980" s="72"/>
      <c r="K980" s="75" t="str">
        <f t="shared" si="239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6" t="s">
        <v>2634</v>
      </c>
      <c r="Q980" s="137">
        <v>31.9</v>
      </c>
      <c r="R980" s="138">
        <v>0.06042</v>
      </c>
      <c r="S980" s="125">
        <f t="shared" si="251"/>
        <v>0</v>
      </c>
      <c r="T980" s="126">
        <f t="shared" si="252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50"/>
        <v>221.18</v>
      </c>
      <c r="G981" s="75">
        <f t="shared" si="246"/>
        <v>176.944</v>
      </c>
      <c r="H981" s="76">
        <v>705</v>
      </c>
      <c r="I981" s="72"/>
      <c r="J981" s="72"/>
      <c r="K981" s="75" t="str">
        <f t="shared" si="239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6" t="s">
        <v>2637</v>
      </c>
      <c r="Q981" s="137">
        <v>25.25</v>
      </c>
      <c r="R981" s="138">
        <v>0.06042</v>
      </c>
      <c r="S981" s="125">
        <f t="shared" si="251"/>
        <v>0</v>
      </c>
      <c r="T981" s="126">
        <f t="shared" si="252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50"/>
        <v>165.15</v>
      </c>
      <c r="G982" s="75">
        <f t="shared" si="246"/>
        <v>132.12</v>
      </c>
      <c r="H982" s="76">
        <v>1455</v>
      </c>
      <c r="I982" s="72"/>
      <c r="J982" s="72"/>
      <c r="K982" s="75" t="str">
        <f t="shared" si="239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6" t="s">
        <v>2640</v>
      </c>
      <c r="Q982" s="137">
        <v>24.1</v>
      </c>
      <c r="R982" s="138">
        <v>0.06042</v>
      </c>
      <c r="S982" s="125">
        <f t="shared" si="251"/>
        <v>0</v>
      </c>
      <c r="T982" s="126">
        <f t="shared" si="252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50"/>
        <v>460.8</v>
      </c>
      <c r="G983" s="75">
        <f t="shared" si="246"/>
        <v>368.64</v>
      </c>
      <c r="H983" s="76">
        <v>392</v>
      </c>
      <c r="I983" s="72"/>
      <c r="J983" s="72"/>
      <c r="K983" s="75" t="str">
        <f t="shared" si="239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6" t="s">
        <v>2643</v>
      </c>
      <c r="Q983" s="137">
        <v>39.9</v>
      </c>
      <c r="R983" s="138">
        <v>0.06042</v>
      </c>
      <c r="S983" s="125">
        <f t="shared" si="251"/>
        <v>0</v>
      </c>
      <c r="T983" s="126">
        <f t="shared" si="252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50"/>
        <v>460.8</v>
      </c>
      <c r="G984" s="75">
        <f t="shared" si="246"/>
        <v>368.64</v>
      </c>
      <c r="H984" s="76">
        <v>379</v>
      </c>
      <c r="I984" s="72"/>
      <c r="J984" s="72"/>
      <c r="K984" s="75" t="str">
        <f t="shared" si="239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6" t="s">
        <v>2646</v>
      </c>
      <c r="Q984" s="137">
        <v>39.5</v>
      </c>
      <c r="R984" s="138">
        <v>0.06042</v>
      </c>
      <c r="S984" s="125">
        <f t="shared" si="251"/>
        <v>0</v>
      </c>
      <c r="T984" s="126">
        <f t="shared" si="252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50"/>
        <v>460.8</v>
      </c>
      <c r="G985" s="75">
        <f t="shared" si="246"/>
        <v>368.64</v>
      </c>
      <c r="H985" s="76">
        <v>341</v>
      </c>
      <c r="I985" s="72"/>
      <c r="J985" s="72"/>
      <c r="K985" s="75" t="str">
        <f t="shared" si="239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6" t="s">
        <v>2649</v>
      </c>
      <c r="Q985" s="137">
        <v>39.1</v>
      </c>
      <c r="R985" s="138">
        <v>0.06042</v>
      </c>
      <c r="S985" s="125">
        <f t="shared" si="251"/>
        <v>0</v>
      </c>
      <c r="T985" s="126">
        <f t="shared" si="252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50"/>
        <v>478.3</v>
      </c>
      <c r="G986" s="75">
        <f t="shared" si="246"/>
        <v>382.64</v>
      </c>
      <c r="H986" s="76">
        <v>490</v>
      </c>
      <c r="I986" s="72"/>
      <c r="J986" s="72"/>
      <c r="K986" s="75" t="str">
        <f t="shared" ref="K986:K1036" si="253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6" t="s">
        <v>2652</v>
      </c>
      <c r="Q986" s="137">
        <v>39.8</v>
      </c>
      <c r="R986" s="138">
        <v>0.06042</v>
      </c>
      <c r="S986" s="125">
        <f t="shared" si="251"/>
        <v>0</v>
      </c>
      <c r="T986" s="126">
        <f t="shared" si="252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50"/>
        <v>459.36</v>
      </c>
      <c r="G987" s="75">
        <f t="shared" si="246"/>
        <v>367.488</v>
      </c>
      <c r="H987" s="76">
        <v>317</v>
      </c>
      <c r="I987" s="72"/>
      <c r="J987" s="72"/>
      <c r="K987" s="75" t="str">
        <f t="shared" si="253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6" t="s">
        <v>2655</v>
      </c>
      <c r="Q987" s="137">
        <v>39.3</v>
      </c>
      <c r="R987" s="138">
        <v>0.06042</v>
      </c>
      <c r="S987" s="125">
        <f t="shared" si="251"/>
        <v>0</v>
      </c>
      <c r="T987" s="126">
        <f t="shared" si="252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50"/>
        <v>473.85</v>
      </c>
      <c r="G988" s="75">
        <f t="shared" si="246"/>
        <v>379.08</v>
      </c>
      <c r="H988" s="76">
        <v>381</v>
      </c>
      <c r="I988" s="72"/>
      <c r="J988" s="72"/>
      <c r="K988" s="75" t="str">
        <f t="shared" si="253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6" t="s">
        <v>2658</v>
      </c>
      <c r="Q988" s="137">
        <v>39.3</v>
      </c>
      <c r="R988" s="138">
        <v>0.06042</v>
      </c>
      <c r="S988" s="125">
        <f t="shared" si="251"/>
        <v>0</v>
      </c>
      <c r="T988" s="126">
        <f t="shared" si="252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50"/>
        <v>446.35</v>
      </c>
      <c r="G989" s="75">
        <f t="shared" si="246"/>
        <v>357.08</v>
      </c>
      <c r="H989" s="76">
        <v>500</v>
      </c>
      <c r="I989" s="72"/>
      <c r="J989" s="72"/>
      <c r="K989" s="75" t="str">
        <f t="shared" si="253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51"/>
        <v>0</v>
      </c>
      <c r="T989" s="126">
        <f t="shared" si="252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50"/>
        <v>134.34</v>
      </c>
      <c r="G990" s="75">
        <f t="shared" si="246"/>
        <v>107.472</v>
      </c>
      <c r="H990" s="76">
        <v>1434</v>
      </c>
      <c r="I990" s="72"/>
      <c r="J990" s="72"/>
      <c r="K990" s="75" t="str">
        <f t="shared" si="253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51"/>
        <v>0</v>
      </c>
      <c r="T990" s="126">
        <f t="shared" si="252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50"/>
        <v>134.34</v>
      </c>
      <c r="G991" s="75">
        <f t="shared" si="246"/>
        <v>107.472</v>
      </c>
      <c r="H991" s="76">
        <v>1415</v>
      </c>
      <c r="I991" s="72"/>
      <c r="J991" s="72"/>
      <c r="K991" s="75" t="str">
        <f t="shared" si="253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51"/>
        <v>0</v>
      </c>
      <c r="T991" s="126">
        <f t="shared" si="252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50"/>
        <v>134.34</v>
      </c>
      <c r="G992" s="75">
        <f t="shared" si="246"/>
        <v>107.472</v>
      </c>
      <c r="H992" s="76">
        <v>1514</v>
      </c>
      <c r="I992" s="72"/>
      <c r="J992" s="72"/>
      <c r="K992" s="75" t="str">
        <f t="shared" si="253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51"/>
        <v>0</v>
      </c>
      <c r="T992" s="126">
        <f t="shared" si="252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50"/>
        <v>134.34</v>
      </c>
      <c r="G993" s="75">
        <f t="shared" si="246"/>
        <v>107.472</v>
      </c>
      <c r="H993" s="76">
        <v>1221</v>
      </c>
      <c r="I993" s="72"/>
      <c r="J993" s="72"/>
      <c r="K993" s="75" t="str">
        <f t="shared" si="253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6" t="s">
        <v>2669</v>
      </c>
      <c r="Q993" s="137">
        <v>25.15</v>
      </c>
      <c r="R993" s="138">
        <v>0.06042</v>
      </c>
      <c r="S993" s="125">
        <f t="shared" si="251"/>
        <v>0</v>
      </c>
      <c r="T993" s="126">
        <f t="shared" si="252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50"/>
        <v>134.34</v>
      </c>
      <c r="G994" s="75">
        <f t="shared" si="246"/>
        <v>107.472</v>
      </c>
      <c r="H994" s="76">
        <v>1414</v>
      </c>
      <c r="I994" s="72"/>
      <c r="J994" s="72"/>
      <c r="K994" s="75" t="str">
        <f t="shared" si="253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51"/>
        <v>0</v>
      </c>
      <c r="T994" s="126">
        <f t="shared" si="252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50"/>
        <v>134.34</v>
      </c>
      <c r="G995" s="75">
        <f t="shared" si="246"/>
        <v>107.472</v>
      </c>
      <c r="H995" s="76">
        <v>1326</v>
      </c>
      <c r="I995" s="72"/>
      <c r="J995" s="72"/>
      <c r="K995" s="75" t="str">
        <f t="shared" si="253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6" t="s">
        <v>2674</v>
      </c>
      <c r="Q995" s="137">
        <v>20.35</v>
      </c>
      <c r="R995" s="138">
        <v>0.06042</v>
      </c>
      <c r="S995" s="125">
        <f t="shared" si="251"/>
        <v>0</v>
      </c>
      <c r="T995" s="126">
        <f t="shared" si="252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50"/>
        <v>134.34</v>
      </c>
      <c r="G996" s="75">
        <f t="shared" si="246"/>
        <v>107.472</v>
      </c>
      <c r="H996" s="76">
        <v>1438</v>
      </c>
      <c r="I996" s="72"/>
      <c r="J996" s="72"/>
      <c r="K996" s="75" t="str">
        <f t="shared" si="253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51"/>
        <v>0</v>
      </c>
      <c r="T996" s="126">
        <f t="shared" si="252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50"/>
        <v>134.34</v>
      </c>
      <c r="G997" s="75">
        <f t="shared" si="246"/>
        <v>107.472</v>
      </c>
      <c r="H997" s="76">
        <v>1863</v>
      </c>
      <c r="I997" s="72"/>
      <c r="J997" s="72"/>
      <c r="K997" s="75" t="str">
        <f t="shared" si="253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51"/>
        <v>0</v>
      </c>
      <c r="T997" s="126">
        <f t="shared" si="252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50"/>
        <v>134.34</v>
      </c>
      <c r="G998" s="75">
        <f t="shared" si="246"/>
        <v>107.472</v>
      </c>
      <c r="H998" s="78"/>
      <c r="I998" s="72"/>
      <c r="J998" s="72"/>
      <c r="K998" s="75" t="str">
        <f t="shared" si="253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51"/>
        <v>0</v>
      </c>
      <c r="T998" s="126">
        <f t="shared" si="252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50"/>
        <v>134.34</v>
      </c>
      <c r="G999" s="75">
        <f t="shared" si="246"/>
        <v>107.472</v>
      </c>
      <c r="H999" s="78"/>
      <c r="I999" s="72"/>
      <c r="J999" s="72"/>
      <c r="K999" s="75" t="str">
        <f t="shared" si="253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51"/>
        <v>0</v>
      </c>
      <c r="T999" s="126">
        <f t="shared" si="252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50"/>
        <v>134.34</v>
      </c>
      <c r="G1000" s="75">
        <f t="shared" si="246"/>
        <v>107.472</v>
      </c>
      <c r="H1000" s="78"/>
      <c r="I1000" s="72"/>
      <c r="J1000" s="72"/>
      <c r="K1000" s="75" t="str">
        <f t="shared" si="253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51"/>
        <v>0</v>
      </c>
      <c r="T1000" s="126">
        <f t="shared" si="252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50"/>
        <v>321.18</v>
      </c>
      <c r="G1001" s="75">
        <f t="shared" si="246"/>
        <v>256.944</v>
      </c>
      <c r="H1001" s="76">
        <v>997</v>
      </c>
      <c r="I1001" s="72"/>
      <c r="J1001" s="72"/>
      <c r="K1001" s="75" t="str">
        <f t="shared" si="253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51"/>
        <v>0</v>
      </c>
      <c r="T1001" s="126">
        <f t="shared" si="252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50"/>
        <v>335.08</v>
      </c>
      <c r="G1002" s="75">
        <f t="shared" si="246"/>
        <v>268.064</v>
      </c>
      <c r="H1002" s="76">
        <v>955</v>
      </c>
      <c r="I1002" s="72"/>
      <c r="J1002" s="72"/>
      <c r="K1002" s="75" t="str">
        <f t="shared" si="253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51"/>
        <v>0</v>
      </c>
      <c r="T1002" s="126">
        <f t="shared" si="252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50"/>
        <v>357.94</v>
      </c>
      <c r="G1003" s="75">
        <f t="shared" si="246"/>
        <v>286.352</v>
      </c>
      <c r="H1003" s="76">
        <v>988</v>
      </c>
      <c r="I1003" s="72"/>
      <c r="J1003" s="72"/>
      <c r="K1003" s="75" t="str">
        <f t="shared" si="253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51"/>
        <v>0</v>
      </c>
      <c r="T1003" s="126">
        <f t="shared" si="252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50"/>
        <v>400.04</v>
      </c>
      <c r="G1004" s="75">
        <f t="shared" si="246"/>
        <v>320.032</v>
      </c>
      <c r="H1004" s="76">
        <v>997</v>
      </c>
      <c r="I1004" s="72"/>
      <c r="J1004" s="72"/>
      <c r="K1004" s="75" t="str">
        <f t="shared" si="253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51"/>
        <v>0</v>
      </c>
      <c r="T1004" s="126">
        <f t="shared" si="252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3"/>
        <v/>
      </c>
      <c r="L1005" s="199"/>
      <c r="M1005" s="199"/>
      <c r="N1005" s="200"/>
      <c r="O1005" s="200"/>
      <c r="P1005" s="199"/>
      <c r="Q1005" s="127"/>
      <c r="R1005" s="128"/>
      <c r="S1005" s="201"/>
      <c r="T1005" s="202"/>
      <c r="U1005" s="203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3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7">
        <v>37.52</v>
      </c>
      <c r="F1007" s="75">
        <f t="shared" ref="F1007:F1016" si="254">E1007-E1007*$G$2%</f>
        <v>37.52</v>
      </c>
      <c r="G1007" s="75">
        <f t="shared" ref="G1007:G1016" si="255">E1007-(20*E1007/100)</f>
        <v>30.016</v>
      </c>
      <c r="H1007" s="76">
        <v>6383</v>
      </c>
      <c r="I1007" s="72"/>
      <c r="J1007" s="72"/>
      <c r="K1007" s="75" t="str">
        <f t="shared" si="253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6">Q1007/M1007*D1007</f>
        <v>0</v>
      </c>
      <c r="T1007" s="126">
        <f t="shared" ref="T1007:T1016" si="257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7">
        <v>42.53</v>
      </c>
      <c r="F1008" s="75">
        <f t="shared" si="254"/>
        <v>42.53</v>
      </c>
      <c r="G1008" s="75">
        <f t="shared" si="255"/>
        <v>34.024</v>
      </c>
      <c r="H1008" s="76">
        <v>68550</v>
      </c>
      <c r="I1008" s="72"/>
      <c r="J1008" s="72"/>
      <c r="K1008" s="75" t="str">
        <f t="shared" si="253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6"/>
        <v>0</v>
      </c>
      <c r="T1008" s="126">
        <f t="shared" si="257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7">
        <v>62.18</v>
      </c>
      <c r="F1009" s="75">
        <f t="shared" si="254"/>
        <v>62.18</v>
      </c>
      <c r="G1009" s="75">
        <f t="shared" si="255"/>
        <v>49.744</v>
      </c>
      <c r="H1009" s="76">
        <v>50</v>
      </c>
      <c r="I1009" s="72"/>
      <c r="J1009" s="72"/>
      <c r="K1009" s="75" t="str">
        <f t="shared" si="253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6" t="s">
        <v>2701</v>
      </c>
      <c r="Q1009" s="123">
        <v>10.5</v>
      </c>
      <c r="R1009" s="124">
        <v>0.022542</v>
      </c>
      <c r="S1009" s="125">
        <f t="shared" si="256"/>
        <v>0</v>
      </c>
      <c r="T1009" s="126">
        <f t="shared" si="257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7">
        <v>82.95</v>
      </c>
      <c r="F1010" s="75">
        <f t="shared" si="254"/>
        <v>82.95</v>
      </c>
      <c r="G1010" s="75">
        <f t="shared" si="255"/>
        <v>66.36</v>
      </c>
      <c r="H1010" s="76">
        <v>9777</v>
      </c>
      <c r="I1010" s="72"/>
      <c r="J1010" s="72"/>
      <c r="K1010" s="75" t="str">
        <f t="shared" si="253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6"/>
        <v>0</v>
      </c>
      <c r="T1010" s="126">
        <f t="shared" si="257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7">
        <v>90.74</v>
      </c>
      <c r="F1011" s="75">
        <f t="shared" si="254"/>
        <v>90.74</v>
      </c>
      <c r="G1011" s="75">
        <f t="shared" si="255"/>
        <v>72.592</v>
      </c>
      <c r="H1011" s="76">
        <v>7260</v>
      </c>
      <c r="I1011" s="72"/>
      <c r="J1011" s="72"/>
      <c r="K1011" s="75" t="str">
        <f t="shared" si="253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6"/>
        <v>0</v>
      </c>
      <c r="T1011" s="126">
        <f t="shared" si="257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7">
        <v>125.5</v>
      </c>
      <c r="F1012" s="75">
        <f t="shared" si="254"/>
        <v>125.5</v>
      </c>
      <c r="G1012" s="75">
        <f t="shared" si="255"/>
        <v>100.4</v>
      </c>
      <c r="H1012" s="76">
        <v>230</v>
      </c>
      <c r="I1012" s="72"/>
      <c r="J1012" s="72" t="s">
        <v>361</v>
      </c>
      <c r="K1012" s="75" t="str">
        <f t="shared" si="253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6"/>
        <v>0</v>
      </c>
      <c r="T1012" s="126">
        <f t="shared" si="257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7">
        <v>216.09</v>
      </c>
      <c r="F1013" s="75">
        <f t="shared" si="254"/>
        <v>216.09</v>
      </c>
      <c r="G1013" s="75">
        <f t="shared" si="255"/>
        <v>172.872</v>
      </c>
      <c r="H1013" s="76">
        <v>60</v>
      </c>
      <c r="I1013" s="72"/>
      <c r="J1013" s="72" t="s">
        <v>361</v>
      </c>
      <c r="K1013" s="75" t="str">
        <f t="shared" si="253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6"/>
        <v>0</v>
      </c>
      <c r="T1013" s="126">
        <f t="shared" si="257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7">
        <v>353.41</v>
      </c>
      <c r="F1014" s="75">
        <f t="shared" si="254"/>
        <v>353.41</v>
      </c>
      <c r="G1014" s="75">
        <f t="shared" si="255"/>
        <v>282.728</v>
      </c>
      <c r="H1014" s="76">
        <v>520</v>
      </c>
      <c r="I1014" s="72"/>
      <c r="J1014" s="72"/>
      <c r="K1014" s="75" t="str">
        <f t="shared" si="253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6"/>
        <v>0</v>
      </c>
      <c r="T1014" s="126">
        <f t="shared" si="257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7">
        <v>592.79</v>
      </c>
      <c r="F1015" s="75">
        <f t="shared" si="254"/>
        <v>592.79</v>
      </c>
      <c r="G1015" s="75">
        <f t="shared" si="255"/>
        <v>474.232</v>
      </c>
      <c r="H1015" s="76">
        <v>430</v>
      </c>
      <c r="I1015" s="72"/>
      <c r="J1015" s="72"/>
      <c r="K1015" s="75" t="str">
        <f t="shared" si="253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6"/>
        <v>0</v>
      </c>
      <c r="T1015" s="126">
        <f t="shared" si="257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7">
        <v>758.2</v>
      </c>
      <c r="F1016" s="75">
        <f t="shared" si="254"/>
        <v>758.2</v>
      </c>
      <c r="G1016" s="75">
        <f t="shared" si="255"/>
        <v>606.56</v>
      </c>
      <c r="H1016" s="76">
        <v>180</v>
      </c>
      <c r="I1016" s="72"/>
      <c r="J1016" s="72"/>
      <c r="K1016" s="75" t="str">
        <f t="shared" si="253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6"/>
        <v>0</v>
      </c>
      <c r="T1016" s="126">
        <f t="shared" si="257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3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8">
        <v>52.2</v>
      </c>
      <c r="F1018" s="75">
        <f t="shared" ref="F1018:F1026" si="258">E1018-E1018*$G$2%</f>
        <v>52.2</v>
      </c>
      <c r="G1018" s="75">
        <f t="shared" ref="G1018:G1026" si="259">E1018-(20*E1018/100)</f>
        <v>41.76</v>
      </c>
      <c r="H1018" s="76">
        <v>1585</v>
      </c>
      <c r="I1018" s="72"/>
      <c r="J1018" s="72"/>
      <c r="K1018" s="75" t="str">
        <f t="shared" si="253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60">Q1018/M1018*D1018</f>
        <v>0</v>
      </c>
      <c r="T1018" s="126">
        <f t="shared" ref="T1018:T1026" si="261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8">
        <v>81.02</v>
      </c>
      <c r="F1019" s="75">
        <f t="shared" si="258"/>
        <v>81.02</v>
      </c>
      <c r="G1019" s="75">
        <f t="shared" si="259"/>
        <v>64.816</v>
      </c>
      <c r="H1019" s="76">
        <v>1690</v>
      </c>
      <c r="I1019" s="72"/>
      <c r="J1019" s="72"/>
      <c r="K1019" s="75" t="str">
        <f t="shared" si="253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60"/>
        <v>0</v>
      </c>
      <c r="T1019" s="126">
        <f t="shared" si="261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8">
        <v>98.17</v>
      </c>
      <c r="F1020" s="75">
        <f t="shared" si="258"/>
        <v>98.17</v>
      </c>
      <c r="G1020" s="75">
        <f t="shared" si="259"/>
        <v>78.536</v>
      </c>
      <c r="H1020" s="76">
        <v>2110</v>
      </c>
      <c r="I1020" s="72"/>
      <c r="J1020" s="72"/>
      <c r="K1020" s="75" t="str">
        <f t="shared" si="253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60"/>
        <v>0</v>
      </c>
      <c r="T1020" s="126">
        <f t="shared" si="261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8">
        <v>110.6</v>
      </c>
      <c r="F1021" s="75">
        <f t="shared" si="258"/>
        <v>110.6</v>
      </c>
      <c r="G1021" s="75">
        <f t="shared" si="259"/>
        <v>88.48</v>
      </c>
      <c r="H1021" s="76">
        <v>1840</v>
      </c>
      <c r="I1021" s="72"/>
      <c r="J1021" s="72"/>
      <c r="K1021" s="75" t="str">
        <f t="shared" si="253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60"/>
        <v>0</v>
      </c>
      <c r="T1021" s="126">
        <f t="shared" si="261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8">
        <v>151.27</v>
      </c>
      <c r="F1022" s="75">
        <f t="shared" si="258"/>
        <v>151.27</v>
      </c>
      <c r="G1022" s="75">
        <f t="shared" si="259"/>
        <v>121.016</v>
      </c>
      <c r="H1022" s="76">
        <v>600</v>
      </c>
      <c r="I1022" s="72"/>
      <c r="J1022" s="72"/>
      <c r="K1022" s="75" t="str">
        <f t="shared" si="253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60"/>
        <v>0</v>
      </c>
      <c r="T1022" s="126">
        <f t="shared" si="261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8">
        <v>242.94</v>
      </c>
      <c r="F1023" s="75">
        <f t="shared" si="258"/>
        <v>242.94</v>
      </c>
      <c r="G1023" s="75">
        <f t="shared" si="259"/>
        <v>194.352</v>
      </c>
      <c r="H1023" s="76">
        <v>100</v>
      </c>
      <c r="I1023" s="72"/>
      <c r="J1023" s="72"/>
      <c r="K1023" s="75" t="str">
        <f t="shared" si="253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60"/>
        <v>0</v>
      </c>
      <c r="T1023" s="126">
        <f t="shared" si="261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8">
        <v>446.18</v>
      </c>
      <c r="F1024" s="75">
        <f t="shared" si="258"/>
        <v>446.18</v>
      </c>
      <c r="G1024" s="75">
        <f t="shared" si="259"/>
        <v>356.944</v>
      </c>
      <c r="H1024" s="76">
        <v>100</v>
      </c>
      <c r="I1024" s="72"/>
      <c r="J1024" s="72"/>
      <c r="K1024" s="75" t="str">
        <f t="shared" si="253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60"/>
        <v>0</v>
      </c>
      <c r="T1024" s="126">
        <f t="shared" si="261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8">
        <v>739.15</v>
      </c>
      <c r="F1025" s="75">
        <f t="shared" si="258"/>
        <v>739.15</v>
      </c>
      <c r="G1025" s="75">
        <f t="shared" si="259"/>
        <v>591.32</v>
      </c>
      <c r="H1025" s="76">
        <v>100</v>
      </c>
      <c r="I1025" s="72"/>
      <c r="J1025" s="72"/>
      <c r="K1025" s="75" t="str">
        <f t="shared" si="253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60"/>
        <v>0</v>
      </c>
      <c r="T1025" s="126">
        <f t="shared" si="261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8">
        <v>902.17</v>
      </c>
      <c r="F1026" s="75">
        <f t="shared" si="258"/>
        <v>902.17</v>
      </c>
      <c r="G1026" s="75">
        <f t="shared" si="259"/>
        <v>721.736</v>
      </c>
      <c r="H1026" s="76">
        <v>45</v>
      </c>
      <c r="I1026" s="72"/>
      <c r="J1026" s="72"/>
      <c r="K1026" s="75" t="str">
        <f t="shared" si="253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60"/>
        <v>0</v>
      </c>
      <c r="T1026" s="126">
        <f t="shared" si="261"/>
        <v>0</v>
      </c>
    </row>
    <row r="1027" outlineLevel="1" spans="1:20">
      <c r="A1027" s="65" t="s">
        <v>2735</v>
      </c>
      <c r="B1027" s="66"/>
      <c r="C1027" s="72"/>
      <c r="D1027" s="73"/>
      <c r="E1027" s="198"/>
      <c r="F1027" s="75"/>
      <c r="G1027" s="75"/>
      <c r="H1027" s="78"/>
      <c r="I1027" s="72"/>
      <c r="J1027" s="72"/>
      <c r="K1027" s="75" t="str">
        <f t="shared" si="253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8">
        <v>52.2</v>
      </c>
      <c r="F1028" s="75">
        <f t="shared" ref="F1028:F1036" si="262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3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6" t="s">
        <v>2738</v>
      </c>
      <c r="Q1028" s="123">
        <v>17.5</v>
      </c>
      <c r="R1028" s="124">
        <v>0.028864</v>
      </c>
      <c r="S1028" s="125">
        <f t="shared" ref="S1028:S1036" si="263">Q1028/M1028*D1028</f>
        <v>0</v>
      </c>
      <c r="T1028" s="126">
        <f t="shared" ref="T1028:T1036" si="264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8">
        <v>81.02</v>
      </c>
      <c r="F1029" s="75">
        <f t="shared" si="262"/>
        <v>81.02</v>
      </c>
      <c r="G1029" s="75">
        <f>E1029-(20*E1029/100)</f>
        <v>64.816</v>
      </c>
      <c r="H1029" s="76">
        <v>940</v>
      </c>
      <c r="I1029" s="72"/>
      <c r="J1029" s="72"/>
      <c r="K1029" s="75" t="str">
        <f t="shared" si="253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6" t="s">
        <v>2741</v>
      </c>
      <c r="Q1029" s="123">
        <v>12</v>
      </c>
      <c r="R1029" s="124">
        <v>0.022542</v>
      </c>
      <c r="S1029" s="125">
        <f t="shared" si="263"/>
        <v>0</v>
      </c>
      <c r="T1029" s="126">
        <f t="shared" si="264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8">
        <v>98.17</v>
      </c>
      <c r="F1030" s="75">
        <f t="shared" si="262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3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6" t="s">
        <v>2744</v>
      </c>
      <c r="Q1030" s="123">
        <v>26</v>
      </c>
      <c r="R1030" s="124">
        <v>0.029262375</v>
      </c>
      <c r="S1030" s="125">
        <f t="shared" si="263"/>
        <v>0</v>
      </c>
      <c r="T1030" s="126">
        <f t="shared" si="264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8">
        <v>110.6</v>
      </c>
      <c r="F1031" s="75">
        <f t="shared" si="262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3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6" t="s">
        <v>2747</v>
      </c>
      <c r="Q1031" s="123">
        <v>28</v>
      </c>
      <c r="R1031" s="124">
        <v>0.029262375</v>
      </c>
      <c r="S1031" s="125">
        <f t="shared" si="263"/>
        <v>0</v>
      </c>
      <c r="T1031" s="126">
        <f t="shared" si="264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8">
        <v>151.27</v>
      </c>
      <c r="F1032" s="75">
        <f t="shared" si="262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3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6" t="s">
        <v>2750</v>
      </c>
      <c r="Q1032" s="123">
        <v>15.5</v>
      </c>
      <c r="R1032" s="124">
        <v>0.02475</v>
      </c>
      <c r="S1032" s="125">
        <f t="shared" si="263"/>
        <v>0</v>
      </c>
      <c r="T1032" s="126">
        <f t="shared" si="264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8">
        <v>242.94</v>
      </c>
      <c r="F1033" s="75">
        <f t="shared" si="262"/>
        <v>242.94</v>
      </c>
      <c r="G1033" s="75">
        <f t="shared" ref="G1033:G1042" si="265">E1033-(20*E1033/100)</f>
        <v>194.352</v>
      </c>
      <c r="H1033" s="76">
        <v>230</v>
      </c>
      <c r="I1033" s="72"/>
      <c r="J1033" s="72"/>
      <c r="K1033" s="75" t="str">
        <f t="shared" si="253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6" t="s">
        <v>2753</v>
      </c>
      <c r="Q1033" s="123">
        <v>15</v>
      </c>
      <c r="R1033" s="124">
        <v>0.03042</v>
      </c>
      <c r="S1033" s="125">
        <f t="shared" si="263"/>
        <v>0</v>
      </c>
      <c r="T1033" s="126">
        <f t="shared" si="264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8">
        <v>446.18</v>
      </c>
      <c r="F1034" s="75">
        <f t="shared" si="262"/>
        <v>446.18</v>
      </c>
      <c r="G1034" s="75">
        <f t="shared" si="265"/>
        <v>356.944</v>
      </c>
      <c r="H1034" s="76">
        <v>110</v>
      </c>
      <c r="I1034" s="72"/>
      <c r="J1034" s="72"/>
      <c r="K1034" s="75" t="str">
        <f t="shared" si="253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6" t="s">
        <v>2756</v>
      </c>
      <c r="Q1034" s="123">
        <v>18</v>
      </c>
      <c r="R1034" s="124">
        <v>0.030096</v>
      </c>
      <c r="S1034" s="125">
        <f t="shared" si="263"/>
        <v>0</v>
      </c>
      <c r="T1034" s="126">
        <f t="shared" si="264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8">
        <v>739.15</v>
      </c>
      <c r="F1035" s="75">
        <f t="shared" si="262"/>
        <v>739.15</v>
      </c>
      <c r="G1035" s="75">
        <f t="shared" si="265"/>
        <v>591.32</v>
      </c>
      <c r="H1035" s="76">
        <v>100</v>
      </c>
      <c r="I1035" s="72"/>
      <c r="J1035" s="72"/>
      <c r="K1035" s="75" t="str">
        <f t="shared" si="253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6" t="s">
        <v>2759</v>
      </c>
      <c r="Q1035" s="123">
        <v>21</v>
      </c>
      <c r="R1035" s="124">
        <v>0.029016</v>
      </c>
      <c r="S1035" s="125">
        <f t="shared" si="263"/>
        <v>0</v>
      </c>
      <c r="T1035" s="126">
        <f t="shared" si="264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8">
        <v>902.17</v>
      </c>
      <c r="F1036" s="75">
        <f t="shared" si="262"/>
        <v>902.17</v>
      </c>
      <c r="G1036" s="75">
        <f t="shared" si="265"/>
        <v>721.736</v>
      </c>
      <c r="H1036" s="76">
        <v>45</v>
      </c>
      <c r="I1036" s="72"/>
      <c r="J1036" s="72"/>
      <c r="K1036" s="75" t="str">
        <f t="shared" si="253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6" t="s">
        <v>2762</v>
      </c>
      <c r="Q1036" s="123">
        <v>23</v>
      </c>
      <c r="R1036" s="124">
        <v>0.02187</v>
      </c>
      <c r="S1036" s="125">
        <f t="shared" si="263"/>
        <v>0</v>
      </c>
      <c r="T1036" s="126">
        <f t="shared" si="264"/>
        <v>0</v>
      </c>
    </row>
    <row r="1037" s="19" customFormat="1" ht="15" customHeight="1" outlineLevel="1" spans="1:21">
      <c r="A1037" s="154" t="s">
        <v>2763</v>
      </c>
      <c r="B1037" s="154"/>
      <c r="C1037" s="72"/>
      <c r="D1037" s="73"/>
      <c r="E1037" s="198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4" t="s">
        <v>2764</v>
      </c>
      <c r="B1038" s="71" t="s">
        <v>2765</v>
      </c>
      <c r="C1038" s="72" t="s">
        <v>771</v>
      </c>
      <c r="D1038" s="73"/>
      <c r="E1038" s="198">
        <v>58.9</v>
      </c>
      <c r="F1038" s="75">
        <f>E1038-E1038*$G$2%</f>
        <v>58.9</v>
      </c>
      <c r="G1038" s="75">
        <f t="shared" si="265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4" t="s">
        <v>2766</v>
      </c>
      <c r="B1039" s="71" t="s">
        <v>2767</v>
      </c>
      <c r="C1039" s="72" t="s">
        <v>771</v>
      </c>
      <c r="D1039" s="73"/>
      <c r="E1039" s="198">
        <v>85.49</v>
      </c>
      <c r="F1039" s="75">
        <f>E1039-E1039*$G$2%</f>
        <v>85.49</v>
      </c>
      <c r="G1039" s="75">
        <f t="shared" si="265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4" t="s">
        <v>2768</v>
      </c>
      <c r="B1040" s="71" t="s">
        <v>2769</v>
      </c>
      <c r="C1040" s="72" t="s">
        <v>771</v>
      </c>
      <c r="D1040" s="73"/>
      <c r="E1040" s="198">
        <v>115.7</v>
      </c>
      <c r="F1040" s="75">
        <f>E1040-E1040*$G$2%</f>
        <v>115.7</v>
      </c>
      <c r="G1040" s="75">
        <f t="shared" si="265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4" t="s">
        <v>2770</v>
      </c>
      <c r="B1041" s="71" t="s">
        <v>2771</v>
      </c>
      <c r="C1041" s="72" t="s">
        <v>771</v>
      </c>
      <c r="D1041" s="73"/>
      <c r="E1041" s="198">
        <v>121.46</v>
      </c>
      <c r="F1041" s="75">
        <f>E1041-E1041*$G$2%</f>
        <v>121.46</v>
      </c>
      <c r="G1041" s="75">
        <f t="shared" si="265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4" t="s">
        <v>2772</v>
      </c>
      <c r="B1042" s="71" t="s">
        <v>2773</v>
      </c>
      <c r="C1042" s="72" t="s">
        <v>771</v>
      </c>
      <c r="D1042" s="73"/>
      <c r="E1042" s="198">
        <v>165.75</v>
      </c>
      <c r="F1042" s="75">
        <f>E1042-E1042*$G$2%</f>
        <v>165.75</v>
      </c>
      <c r="G1042" s="75">
        <f t="shared" si="265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8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771</v>
      </c>
      <c r="D1044" s="73"/>
      <c r="E1044" s="198">
        <v>65.72</v>
      </c>
      <c r="F1044" s="75">
        <f>E1044-E1044*$G$2%</f>
        <v>65.72</v>
      </c>
      <c r="G1044" s="75">
        <f t="shared" ref="G1044:G1048" si="266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771</v>
      </c>
      <c r="D1045" s="73"/>
      <c r="E1045" s="198">
        <v>95.21</v>
      </c>
      <c r="F1045" s="75">
        <f>E1045-E1045*$G$2%</f>
        <v>95.21</v>
      </c>
      <c r="G1045" s="75">
        <f t="shared" si="266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771</v>
      </c>
      <c r="D1046" s="73"/>
      <c r="E1046" s="198">
        <v>115.09</v>
      </c>
      <c r="F1046" s="75">
        <f>E1046-E1046*$G$2%</f>
        <v>115.09</v>
      </c>
      <c r="G1046" s="75">
        <f t="shared" si="266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771</v>
      </c>
      <c r="D1047" s="73"/>
      <c r="E1047" s="198">
        <v>128.51</v>
      </c>
      <c r="F1047" s="75">
        <f>E1047-E1047*$G$2%</f>
        <v>128.51</v>
      </c>
      <c r="G1047" s="75">
        <f t="shared" si="266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771</v>
      </c>
      <c r="D1048" s="73"/>
      <c r="E1048" s="198">
        <v>175.28</v>
      </c>
      <c r="F1048" s="75">
        <f>E1048-E1048*$G$2%</f>
        <v>175.28</v>
      </c>
      <c r="G1048" s="75">
        <f t="shared" si="266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8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771</v>
      </c>
      <c r="D1050" s="73"/>
      <c r="E1050" s="198">
        <v>65.72</v>
      </c>
      <c r="F1050" s="75">
        <f>E1050-E1050*$G$2%</f>
        <v>65.72</v>
      </c>
      <c r="G1050" s="75">
        <f t="shared" ref="G1050:G1054" si="267">E1050-(20*E1050/100)</f>
        <v>52.576</v>
      </c>
      <c r="H1050" s="78"/>
      <c r="I1050" s="72"/>
      <c r="J1050" s="72" t="s">
        <v>361</v>
      </c>
      <c r="K1050" s="75" t="str">
        <f t="shared" ref="K1050:K1081" si="268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771</v>
      </c>
      <c r="D1051" s="73"/>
      <c r="E1051" s="198">
        <v>95.21</v>
      </c>
      <c r="F1051" s="75">
        <f>E1051-E1051*$G$2%</f>
        <v>95.21</v>
      </c>
      <c r="G1051" s="75">
        <f t="shared" si="267"/>
        <v>76.168</v>
      </c>
      <c r="H1051" s="78"/>
      <c r="I1051" s="72"/>
      <c r="J1051" s="72" t="s">
        <v>361</v>
      </c>
      <c r="K1051" s="75" t="str">
        <f t="shared" si="268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771</v>
      </c>
      <c r="D1052" s="73"/>
      <c r="E1052" s="198">
        <v>115.09</v>
      </c>
      <c r="F1052" s="75">
        <f>E1052-E1052*$G$2%</f>
        <v>115.09</v>
      </c>
      <c r="G1052" s="75">
        <f t="shared" si="267"/>
        <v>92.072</v>
      </c>
      <c r="H1052" s="78"/>
      <c r="I1052" s="72"/>
      <c r="J1052" s="72" t="s">
        <v>361</v>
      </c>
      <c r="K1052" s="75" t="str">
        <f t="shared" si="268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771</v>
      </c>
      <c r="D1053" s="73"/>
      <c r="E1053" s="198">
        <v>128.51</v>
      </c>
      <c r="F1053" s="75">
        <f>E1053-E1053*$G$2%</f>
        <v>128.51</v>
      </c>
      <c r="G1053" s="75">
        <f t="shared" si="267"/>
        <v>102.808</v>
      </c>
      <c r="H1053" s="78"/>
      <c r="I1053" s="72"/>
      <c r="J1053" s="72" t="s">
        <v>361</v>
      </c>
      <c r="K1053" s="75" t="str">
        <f t="shared" si="268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771</v>
      </c>
      <c r="D1054" s="73"/>
      <c r="E1054" s="198">
        <v>175.28</v>
      </c>
      <c r="F1054" s="75">
        <f>E1054-E1054*$G$2%</f>
        <v>175.28</v>
      </c>
      <c r="G1054" s="75">
        <f t="shared" si="267"/>
        <v>140.224</v>
      </c>
      <c r="H1054" s="78"/>
      <c r="I1054" s="72"/>
      <c r="J1054" s="72" t="s">
        <v>361</v>
      </c>
      <c r="K1054" s="75" t="str">
        <f t="shared" si="268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8"/>
      <c r="F1055" s="75"/>
      <c r="G1055" s="75"/>
      <c r="H1055" s="78"/>
      <c r="I1055" s="72"/>
      <c r="J1055" s="72"/>
      <c r="K1055" s="75" t="str">
        <f t="shared" si="268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8">
        <v>30.4</v>
      </c>
      <c r="F1056" s="75">
        <f t="shared" ref="F1056:F1063" si="269">E1056-E1056*$G$2%</f>
        <v>30.4</v>
      </c>
      <c r="G1056" s="75">
        <f t="shared" ref="G1056:G1088" si="270">E1056-(20*E1056/100)</f>
        <v>24.32</v>
      </c>
      <c r="H1056" s="76">
        <v>1919</v>
      </c>
      <c r="I1056" s="72"/>
      <c r="J1056" s="72"/>
      <c r="K1056" s="75" t="str">
        <f t="shared" si="268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71">Q1056/M1056*D1056</f>
        <v>0</v>
      </c>
      <c r="T1056" s="126">
        <f t="shared" ref="T1056:T1063" si="272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8">
        <v>48.91</v>
      </c>
      <c r="F1057" s="75">
        <f t="shared" si="269"/>
        <v>48.91</v>
      </c>
      <c r="G1057" s="75">
        <f t="shared" si="270"/>
        <v>39.128</v>
      </c>
      <c r="H1057" s="76">
        <v>2840</v>
      </c>
      <c r="I1057" s="72"/>
      <c r="J1057" s="72"/>
      <c r="K1057" s="75" t="str">
        <f t="shared" si="268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71"/>
        <v>0</v>
      </c>
      <c r="T1057" s="126">
        <f t="shared" si="272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8">
        <v>41.96</v>
      </c>
      <c r="F1058" s="75">
        <f t="shared" si="269"/>
        <v>41.96</v>
      </c>
      <c r="G1058" s="75">
        <f t="shared" si="270"/>
        <v>33.568</v>
      </c>
      <c r="H1058" s="76">
        <v>2680</v>
      </c>
      <c r="I1058" s="72"/>
      <c r="J1058" s="72"/>
      <c r="K1058" s="75" t="str">
        <f t="shared" si="268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71"/>
        <v>0</v>
      </c>
      <c r="T1058" s="126">
        <f t="shared" si="272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8">
        <v>62.07</v>
      </c>
      <c r="F1059" s="75">
        <f t="shared" si="269"/>
        <v>62.07</v>
      </c>
      <c r="G1059" s="75">
        <f t="shared" si="270"/>
        <v>49.656</v>
      </c>
      <c r="H1059" s="76">
        <v>1800</v>
      </c>
      <c r="I1059" s="72"/>
      <c r="J1059" s="72"/>
      <c r="K1059" s="75" t="str">
        <f t="shared" si="268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71"/>
        <v>0</v>
      </c>
      <c r="T1059" s="126">
        <f t="shared" si="272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8">
        <v>55.17</v>
      </c>
      <c r="F1060" s="75">
        <f t="shared" si="269"/>
        <v>55.17</v>
      </c>
      <c r="G1060" s="75">
        <f t="shared" si="270"/>
        <v>44.136</v>
      </c>
      <c r="H1060" s="76">
        <v>3</v>
      </c>
      <c r="I1060" s="72"/>
      <c r="J1060" s="72" t="s">
        <v>361</v>
      </c>
      <c r="K1060" s="75" t="str">
        <f t="shared" si="268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71"/>
        <v>0</v>
      </c>
      <c r="T1060" s="126">
        <f t="shared" si="272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8">
        <v>85.02</v>
      </c>
      <c r="F1061" s="75">
        <f t="shared" si="269"/>
        <v>85.02</v>
      </c>
      <c r="G1061" s="75">
        <f t="shared" si="270"/>
        <v>68.016</v>
      </c>
      <c r="H1061" s="76">
        <v>1260</v>
      </c>
      <c r="I1061" s="72"/>
      <c r="J1061" s="72" t="s">
        <v>361</v>
      </c>
      <c r="K1061" s="75" t="str">
        <f t="shared" si="268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71"/>
        <v>0</v>
      </c>
      <c r="T1061" s="126">
        <f t="shared" si="272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8">
        <v>71.05</v>
      </c>
      <c r="F1062" s="75">
        <f t="shared" si="269"/>
        <v>71.05</v>
      </c>
      <c r="G1062" s="75">
        <f t="shared" si="270"/>
        <v>56.84</v>
      </c>
      <c r="H1062" s="76">
        <v>320</v>
      </c>
      <c r="I1062" s="72"/>
      <c r="J1062" s="72" t="s">
        <v>361</v>
      </c>
      <c r="K1062" s="75" t="str">
        <f t="shared" si="268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71"/>
        <v>0</v>
      </c>
      <c r="T1062" s="126">
        <f t="shared" si="272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8">
        <v>95.37</v>
      </c>
      <c r="F1063" s="75">
        <f t="shared" si="269"/>
        <v>95.37</v>
      </c>
      <c r="G1063" s="75">
        <f t="shared" si="270"/>
        <v>76.296</v>
      </c>
      <c r="H1063" s="78"/>
      <c r="I1063" s="72"/>
      <c r="J1063" s="72" t="s">
        <v>361</v>
      </c>
      <c r="K1063" s="75" t="str">
        <f t="shared" si="268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71"/>
        <v>0</v>
      </c>
      <c r="T1063" s="126">
        <f t="shared" si="272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8"/>
      <c r="F1064" s="75"/>
      <c r="G1064" s="75"/>
      <c r="H1064" s="78"/>
      <c r="I1064" s="72"/>
      <c r="J1064" s="72"/>
      <c r="K1064" s="75" t="str">
        <f t="shared" si="268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8">
        <v>146.16</v>
      </c>
      <c r="F1065" s="75">
        <f t="shared" ref="F1065:F1082" si="273">E1065-E1065*$G$2%</f>
        <v>146.16</v>
      </c>
      <c r="G1065" s="75">
        <f t="shared" si="270"/>
        <v>116.928</v>
      </c>
      <c r="H1065" s="78"/>
      <c r="I1065" s="72"/>
      <c r="J1065" s="72" t="s">
        <v>361</v>
      </c>
      <c r="K1065" s="75" t="str">
        <f t="shared" si="268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4">Q1065/M1065*D1065</f>
        <v>0</v>
      </c>
      <c r="T1065" s="126">
        <f t="shared" ref="T1065:T1082" si="275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8">
        <v>146.16</v>
      </c>
      <c r="F1066" s="75">
        <f t="shared" si="273"/>
        <v>146.16</v>
      </c>
      <c r="G1066" s="75">
        <f t="shared" si="270"/>
        <v>116.928</v>
      </c>
      <c r="H1066" s="76">
        <v>1822</v>
      </c>
      <c r="I1066" s="72"/>
      <c r="J1066" s="72"/>
      <c r="K1066" s="75" t="str">
        <f t="shared" si="268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4"/>
        <v>0</v>
      </c>
      <c r="T1066" s="126">
        <f t="shared" si="275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8">
        <v>146.16</v>
      </c>
      <c r="F1067" s="75">
        <f t="shared" si="273"/>
        <v>146.16</v>
      </c>
      <c r="G1067" s="75">
        <f t="shared" si="270"/>
        <v>116.928</v>
      </c>
      <c r="H1067" s="78"/>
      <c r="I1067" s="72"/>
      <c r="J1067" s="72" t="s">
        <v>361</v>
      </c>
      <c r="K1067" s="75" t="str">
        <f t="shared" si="268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6" t="s">
        <v>2820</v>
      </c>
      <c r="Q1067" s="123">
        <v>17.2</v>
      </c>
      <c r="R1067" s="124">
        <v>0.0291</v>
      </c>
      <c r="S1067" s="125">
        <f t="shared" si="274"/>
        <v>0</v>
      </c>
      <c r="T1067" s="126">
        <f t="shared" si="275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8">
        <v>271.71</v>
      </c>
      <c r="F1068" s="75">
        <f t="shared" si="273"/>
        <v>271.71</v>
      </c>
      <c r="G1068" s="75">
        <f t="shared" si="270"/>
        <v>217.368</v>
      </c>
      <c r="H1068" s="76">
        <v>2799</v>
      </c>
      <c r="I1068" s="72"/>
      <c r="J1068" s="72"/>
      <c r="K1068" s="75" t="str">
        <f t="shared" si="268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6" t="s">
        <v>2823</v>
      </c>
      <c r="Q1068" s="123">
        <v>16.2</v>
      </c>
      <c r="R1068" s="124">
        <v>0.0291</v>
      </c>
      <c r="S1068" s="125">
        <f t="shared" si="274"/>
        <v>0</v>
      </c>
      <c r="T1068" s="126">
        <f t="shared" si="275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8">
        <v>271.71</v>
      </c>
      <c r="F1069" s="75">
        <f t="shared" si="273"/>
        <v>271.71</v>
      </c>
      <c r="G1069" s="75">
        <f t="shared" si="270"/>
        <v>217.368</v>
      </c>
      <c r="H1069" s="76">
        <v>3909</v>
      </c>
      <c r="I1069" s="72"/>
      <c r="J1069" s="72"/>
      <c r="K1069" s="75" t="str">
        <f t="shared" si="268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6" t="s">
        <v>2826</v>
      </c>
      <c r="Q1069" s="123">
        <v>16.2</v>
      </c>
      <c r="R1069" s="124">
        <v>0.0291</v>
      </c>
      <c r="S1069" s="125">
        <f t="shared" si="274"/>
        <v>0</v>
      </c>
      <c r="T1069" s="126">
        <f t="shared" si="275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8">
        <v>271.71</v>
      </c>
      <c r="F1070" s="75">
        <f t="shared" si="273"/>
        <v>271.71</v>
      </c>
      <c r="G1070" s="75">
        <f t="shared" si="270"/>
        <v>217.368</v>
      </c>
      <c r="H1070" s="76">
        <v>1710</v>
      </c>
      <c r="I1070" s="72"/>
      <c r="J1070" s="72"/>
      <c r="K1070" s="75" t="str">
        <f t="shared" si="268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6" t="s">
        <v>2829</v>
      </c>
      <c r="Q1070" s="123">
        <v>16.2</v>
      </c>
      <c r="R1070" s="124">
        <v>0.0291</v>
      </c>
      <c r="S1070" s="125">
        <f t="shared" si="274"/>
        <v>0</v>
      </c>
      <c r="T1070" s="126">
        <f t="shared" si="275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8">
        <v>403.16</v>
      </c>
      <c r="F1071" s="75">
        <f t="shared" si="273"/>
        <v>403.16</v>
      </c>
      <c r="G1071" s="75">
        <f t="shared" si="270"/>
        <v>322.528</v>
      </c>
      <c r="H1071" s="76">
        <v>320</v>
      </c>
      <c r="I1071" s="72"/>
      <c r="J1071" s="72"/>
      <c r="K1071" s="75" t="str">
        <f t="shared" si="268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6" t="s">
        <v>2832</v>
      </c>
      <c r="Q1071" s="123">
        <v>16.7</v>
      </c>
      <c r="R1071" s="124">
        <v>0.0291</v>
      </c>
      <c r="S1071" s="125">
        <f t="shared" si="274"/>
        <v>0</v>
      </c>
      <c r="T1071" s="126">
        <f t="shared" si="275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8">
        <v>403.16</v>
      </c>
      <c r="F1072" s="75">
        <f t="shared" si="273"/>
        <v>403.16</v>
      </c>
      <c r="G1072" s="75">
        <f t="shared" si="270"/>
        <v>322.528</v>
      </c>
      <c r="H1072" s="76">
        <v>973</v>
      </c>
      <c r="I1072" s="72"/>
      <c r="J1072" s="72"/>
      <c r="K1072" s="75" t="str">
        <f t="shared" si="268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6" t="s">
        <v>2835</v>
      </c>
      <c r="Q1072" s="123">
        <v>16.7</v>
      </c>
      <c r="R1072" s="124">
        <v>0.0291</v>
      </c>
      <c r="S1072" s="125">
        <f t="shared" si="274"/>
        <v>0</v>
      </c>
      <c r="T1072" s="126">
        <f t="shared" si="275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8">
        <v>403.16</v>
      </c>
      <c r="F1073" s="75">
        <f t="shared" si="273"/>
        <v>403.16</v>
      </c>
      <c r="G1073" s="75">
        <f t="shared" si="270"/>
        <v>322.528</v>
      </c>
      <c r="H1073" s="76">
        <v>465</v>
      </c>
      <c r="I1073" s="72"/>
      <c r="J1073" s="72"/>
      <c r="K1073" s="75" t="str">
        <f t="shared" si="268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6" t="s">
        <v>2838</v>
      </c>
      <c r="Q1073" s="123">
        <v>16.7</v>
      </c>
      <c r="R1073" s="124">
        <v>0.0291</v>
      </c>
      <c r="S1073" s="125">
        <f t="shared" si="274"/>
        <v>0</v>
      </c>
      <c r="T1073" s="126">
        <f t="shared" si="275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8">
        <v>635.16</v>
      </c>
      <c r="F1074" s="75">
        <f t="shared" si="273"/>
        <v>635.16</v>
      </c>
      <c r="G1074" s="75">
        <f t="shared" si="270"/>
        <v>508.128</v>
      </c>
      <c r="H1074" s="76">
        <v>208</v>
      </c>
      <c r="I1074" s="72"/>
      <c r="J1074" s="72"/>
      <c r="K1074" s="75" t="str">
        <f t="shared" si="268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6" t="s">
        <v>2841</v>
      </c>
      <c r="Q1074" s="123">
        <v>17.5</v>
      </c>
      <c r="R1074" s="124">
        <v>0.0291</v>
      </c>
      <c r="S1074" s="125">
        <f t="shared" si="274"/>
        <v>0</v>
      </c>
      <c r="T1074" s="126">
        <f t="shared" si="275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8">
        <v>635.16</v>
      </c>
      <c r="F1075" s="75">
        <f t="shared" si="273"/>
        <v>635.16</v>
      </c>
      <c r="G1075" s="75">
        <f t="shared" si="270"/>
        <v>508.128</v>
      </c>
      <c r="H1075" s="76">
        <v>555</v>
      </c>
      <c r="I1075" s="72"/>
      <c r="J1075" s="72"/>
      <c r="K1075" s="75" t="str">
        <f t="shared" si="268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6" t="s">
        <v>2844</v>
      </c>
      <c r="Q1075" s="123">
        <v>17.5</v>
      </c>
      <c r="R1075" s="124">
        <v>0.0291</v>
      </c>
      <c r="S1075" s="125">
        <f t="shared" si="274"/>
        <v>0</v>
      </c>
      <c r="T1075" s="126">
        <f t="shared" si="275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8">
        <v>635.16</v>
      </c>
      <c r="F1076" s="75">
        <f t="shared" si="273"/>
        <v>635.16</v>
      </c>
      <c r="G1076" s="75">
        <f t="shared" si="270"/>
        <v>508.128</v>
      </c>
      <c r="H1076" s="76">
        <v>150</v>
      </c>
      <c r="I1076" s="72"/>
      <c r="J1076" s="72"/>
      <c r="K1076" s="75" t="str">
        <f t="shared" si="268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6" t="s">
        <v>2847</v>
      </c>
      <c r="Q1076" s="123">
        <v>17.5</v>
      </c>
      <c r="R1076" s="124">
        <v>0.0291</v>
      </c>
      <c r="S1076" s="125">
        <f t="shared" si="274"/>
        <v>0</v>
      </c>
      <c r="T1076" s="126">
        <f t="shared" si="275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8">
        <v>305.16</v>
      </c>
      <c r="F1077" s="75">
        <f t="shared" si="273"/>
        <v>305.16</v>
      </c>
      <c r="G1077" s="75">
        <f t="shared" si="270"/>
        <v>244.128</v>
      </c>
      <c r="H1077" s="78"/>
      <c r="I1077" s="72"/>
      <c r="J1077" s="72"/>
      <c r="K1077" s="75" t="str">
        <f t="shared" si="268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6" t="s">
        <v>2850</v>
      </c>
      <c r="Q1077" s="123">
        <v>17</v>
      </c>
      <c r="R1077" s="124">
        <v>0.0252</v>
      </c>
      <c r="S1077" s="125">
        <f t="shared" si="274"/>
        <v>0</v>
      </c>
      <c r="T1077" s="126">
        <f t="shared" si="275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8">
        <v>305.16</v>
      </c>
      <c r="F1078" s="75">
        <f t="shared" si="273"/>
        <v>305.16</v>
      </c>
      <c r="G1078" s="75">
        <f t="shared" si="270"/>
        <v>244.128</v>
      </c>
      <c r="H1078" s="78"/>
      <c r="I1078" s="72"/>
      <c r="J1078" s="72" t="s">
        <v>361</v>
      </c>
      <c r="K1078" s="75" t="str">
        <f t="shared" si="268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6" t="s">
        <v>2853</v>
      </c>
      <c r="Q1078" s="123">
        <v>17</v>
      </c>
      <c r="R1078" s="124">
        <v>0.0252</v>
      </c>
      <c r="S1078" s="125">
        <f t="shared" si="274"/>
        <v>0</v>
      </c>
      <c r="T1078" s="126">
        <f t="shared" si="275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8">
        <v>305.16</v>
      </c>
      <c r="F1079" s="75">
        <f t="shared" si="273"/>
        <v>305.16</v>
      </c>
      <c r="G1079" s="75">
        <f t="shared" si="270"/>
        <v>244.128</v>
      </c>
      <c r="H1079" s="76">
        <v>526</v>
      </c>
      <c r="I1079" s="72"/>
      <c r="J1079" s="72"/>
      <c r="K1079" s="75" t="str">
        <f t="shared" si="268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6" t="s">
        <v>2856</v>
      </c>
      <c r="Q1079" s="123">
        <v>17</v>
      </c>
      <c r="R1079" s="124">
        <v>0.0252</v>
      </c>
      <c r="S1079" s="125">
        <f t="shared" si="274"/>
        <v>0</v>
      </c>
      <c r="T1079" s="126">
        <f t="shared" si="275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8">
        <v>573.27</v>
      </c>
      <c r="F1080" s="75">
        <f t="shared" si="273"/>
        <v>573.27</v>
      </c>
      <c r="G1080" s="75">
        <f t="shared" si="270"/>
        <v>458.616</v>
      </c>
      <c r="H1080" s="76">
        <v>309</v>
      </c>
      <c r="I1080" s="72"/>
      <c r="J1080" s="72"/>
      <c r="K1080" s="75" t="str">
        <f t="shared" si="268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6" t="s">
        <v>2859</v>
      </c>
      <c r="Q1080" s="123">
        <v>19.2</v>
      </c>
      <c r="R1080" s="124">
        <v>0.0208</v>
      </c>
      <c r="S1080" s="125">
        <f t="shared" si="274"/>
        <v>0</v>
      </c>
      <c r="T1080" s="126">
        <f t="shared" si="275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8">
        <v>573.27</v>
      </c>
      <c r="F1081" s="75">
        <f t="shared" si="273"/>
        <v>573.27</v>
      </c>
      <c r="G1081" s="75">
        <f t="shared" si="270"/>
        <v>458.616</v>
      </c>
      <c r="H1081" s="76">
        <v>1180</v>
      </c>
      <c r="I1081" s="72"/>
      <c r="J1081" s="72"/>
      <c r="K1081" s="75" t="str">
        <f t="shared" si="268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6" t="s">
        <v>2862</v>
      </c>
      <c r="Q1081" s="123">
        <v>19.2</v>
      </c>
      <c r="R1081" s="124">
        <v>0.0208</v>
      </c>
      <c r="S1081" s="125">
        <f t="shared" si="274"/>
        <v>0</v>
      </c>
      <c r="T1081" s="126">
        <f t="shared" si="275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8">
        <v>573.27</v>
      </c>
      <c r="F1082" s="75">
        <f t="shared" si="273"/>
        <v>573.27</v>
      </c>
      <c r="G1082" s="75">
        <f t="shared" si="270"/>
        <v>458.616</v>
      </c>
      <c r="H1082" s="76">
        <v>440</v>
      </c>
      <c r="I1082" s="72"/>
      <c r="J1082" s="72"/>
      <c r="K1082" s="75" t="str">
        <f t="shared" ref="K1082:K1117" si="276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6" t="s">
        <v>2865</v>
      </c>
      <c r="Q1082" s="123">
        <v>19.2</v>
      </c>
      <c r="R1082" s="124">
        <v>0.0208</v>
      </c>
      <c r="S1082" s="125">
        <f t="shared" si="274"/>
        <v>0</v>
      </c>
      <c r="T1082" s="126">
        <f t="shared" si="275"/>
        <v>0</v>
      </c>
    </row>
    <row r="1083" outlineLevel="1" spans="1:20">
      <c r="A1083" s="65" t="s">
        <v>116</v>
      </c>
      <c r="B1083" s="66"/>
      <c r="C1083" s="67"/>
      <c r="D1083" s="73"/>
      <c r="E1083" s="205"/>
      <c r="F1083" s="64"/>
      <c r="G1083" s="75"/>
      <c r="H1083" s="78"/>
      <c r="I1083" s="72"/>
      <c r="J1083" s="72"/>
      <c r="K1083" s="75" t="str">
        <f t="shared" si="276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6">
        <v>229.71</v>
      </c>
      <c r="F1084" s="75">
        <f>E1084-E1084*$G$2%</f>
        <v>229.71</v>
      </c>
      <c r="G1084" s="75">
        <f t="shared" si="270"/>
        <v>183.768</v>
      </c>
      <c r="H1084" s="76">
        <v>68</v>
      </c>
      <c r="I1084" s="72"/>
      <c r="J1084" s="72"/>
      <c r="K1084" s="75" t="str">
        <f t="shared" si="276"/>
        <v/>
      </c>
      <c r="L1084" s="72">
        <v>1</v>
      </c>
      <c r="M1084" s="72">
        <v>120</v>
      </c>
      <c r="N1084" s="149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6">
        <v>285.15</v>
      </c>
      <c r="F1085" s="75">
        <f>E1085-E1085*$G$2%</f>
        <v>285.15</v>
      </c>
      <c r="G1085" s="75">
        <f t="shared" si="270"/>
        <v>228.12</v>
      </c>
      <c r="H1085" s="76">
        <v>143</v>
      </c>
      <c r="I1085" s="72"/>
      <c r="J1085" s="72"/>
      <c r="K1085" s="75" t="str">
        <f t="shared" si="276"/>
        <v/>
      </c>
      <c r="L1085" s="72">
        <v>1</v>
      </c>
      <c r="M1085" s="72">
        <v>180</v>
      </c>
      <c r="N1085" s="149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6">
        <v>508.91</v>
      </c>
      <c r="F1086" s="75">
        <f>E1086-E1086*$G$2%</f>
        <v>508.91</v>
      </c>
      <c r="G1086" s="75">
        <f t="shared" si="270"/>
        <v>407.128</v>
      </c>
      <c r="H1086" s="76">
        <v>57</v>
      </c>
      <c r="I1086" s="72"/>
      <c r="J1086" s="72"/>
      <c r="K1086" s="75" t="str">
        <f t="shared" si="276"/>
        <v/>
      </c>
      <c r="L1086" s="72">
        <v>1</v>
      </c>
      <c r="M1086" s="72">
        <v>80</v>
      </c>
      <c r="N1086" s="149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6">
        <v>641.59</v>
      </c>
      <c r="F1087" s="75">
        <f>E1087-E1087*$G$2%</f>
        <v>641.59</v>
      </c>
      <c r="G1087" s="75">
        <f t="shared" si="270"/>
        <v>513.272</v>
      </c>
      <c r="H1087" s="76">
        <v>60</v>
      </c>
      <c r="I1087" s="72"/>
      <c r="J1087" s="72"/>
      <c r="K1087" s="75" t="str">
        <f t="shared" si="276"/>
        <v/>
      </c>
      <c r="L1087" s="72">
        <v>1</v>
      </c>
      <c r="M1087" s="72">
        <v>70</v>
      </c>
      <c r="N1087" s="149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6">
        <v>667.33</v>
      </c>
      <c r="F1088" s="75">
        <f>E1088-E1088*$G$2%</f>
        <v>667.33</v>
      </c>
      <c r="G1088" s="75">
        <f t="shared" si="270"/>
        <v>533.864</v>
      </c>
      <c r="H1088" s="76">
        <v>34</v>
      </c>
      <c r="I1088" s="72"/>
      <c r="J1088" s="72"/>
      <c r="K1088" s="75" t="str">
        <f t="shared" si="276"/>
        <v/>
      </c>
      <c r="L1088" s="72">
        <v>1</v>
      </c>
      <c r="M1088" s="72">
        <v>50</v>
      </c>
      <c r="N1088" s="149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6"/>
      <c r="F1089" s="75"/>
      <c r="G1089" s="75"/>
      <c r="H1089" s="78"/>
      <c r="I1089" s="72"/>
      <c r="J1089" s="72"/>
      <c r="K1089" s="75" t="str">
        <f t="shared" si="276"/>
        <v/>
      </c>
      <c r="L1089" s="72"/>
      <c r="M1089" s="72"/>
      <c r="N1089" s="149"/>
      <c r="O1089" s="149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6">
        <v>38.8</v>
      </c>
      <c r="F1090" s="75">
        <f t="shared" ref="F1090:F1099" si="277">E1090-E1090*$G$2%</f>
        <v>38.8</v>
      </c>
      <c r="G1090" s="75">
        <f t="shared" ref="G1090:G1099" si="278">E1090-(20*E1090/100)</f>
        <v>31.04</v>
      </c>
      <c r="H1090" s="76">
        <v>3044</v>
      </c>
      <c r="I1090" s="72"/>
      <c r="J1090" s="72"/>
      <c r="K1090" s="75" t="str">
        <f t="shared" si="276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9">Q1090/M1090*D1090</f>
        <v>0</v>
      </c>
      <c r="T1090" s="126">
        <f t="shared" ref="T1090:T1099" si="280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6">
        <v>46.75</v>
      </c>
      <c r="F1091" s="75">
        <f t="shared" si="277"/>
        <v>46.75</v>
      </c>
      <c r="G1091" s="75">
        <f t="shared" si="278"/>
        <v>37.4</v>
      </c>
      <c r="H1091" s="76">
        <v>380</v>
      </c>
      <c r="I1091" s="72"/>
      <c r="J1091" s="72"/>
      <c r="K1091" s="75" t="str">
        <f t="shared" si="276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9"/>
        <v>0</v>
      </c>
      <c r="T1091" s="126">
        <f t="shared" si="280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6">
        <v>75.2</v>
      </c>
      <c r="F1092" s="75">
        <f t="shared" si="277"/>
        <v>75.2</v>
      </c>
      <c r="G1092" s="75">
        <f t="shared" si="278"/>
        <v>60.16</v>
      </c>
      <c r="H1092" s="76">
        <v>360</v>
      </c>
      <c r="I1092" s="72"/>
      <c r="J1092" s="72"/>
      <c r="K1092" s="75" t="str">
        <f t="shared" si="276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9"/>
        <v>0</v>
      </c>
      <c r="T1092" s="126">
        <f t="shared" si="280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6">
        <v>132.19</v>
      </c>
      <c r="F1093" s="75">
        <f t="shared" si="277"/>
        <v>132.19</v>
      </c>
      <c r="G1093" s="75">
        <f t="shared" si="278"/>
        <v>105.752</v>
      </c>
      <c r="H1093" s="76">
        <v>390</v>
      </c>
      <c r="I1093" s="72"/>
      <c r="J1093" s="72"/>
      <c r="K1093" s="75" t="str">
        <f t="shared" si="276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9"/>
        <v>0</v>
      </c>
      <c r="T1093" s="126">
        <f t="shared" si="280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6">
        <v>221.69</v>
      </c>
      <c r="F1094" s="75">
        <f t="shared" si="277"/>
        <v>221.69</v>
      </c>
      <c r="G1094" s="75">
        <f t="shared" si="278"/>
        <v>177.352</v>
      </c>
      <c r="H1094" s="76">
        <v>630</v>
      </c>
      <c r="I1094" s="72"/>
      <c r="J1094" s="72"/>
      <c r="K1094" s="75" t="str">
        <f t="shared" si="276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9"/>
        <v>0</v>
      </c>
      <c r="T1094" s="126">
        <f t="shared" si="280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6">
        <v>80.25</v>
      </c>
      <c r="F1095" s="75">
        <f t="shared" si="277"/>
        <v>80.25</v>
      </c>
      <c r="G1095" s="75">
        <f t="shared" si="278"/>
        <v>64.2</v>
      </c>
      <c r="H1095" s="76">
        <v>760</v>
      </c>
      <c r="I1095" s="72"/>
      <c r="J1095" s="72"/>
      <c r="K1095" s="75" t="str">
        <f t="shared" si="276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9"/>
        <v>0</v>
      </c>
      <c r="T1095" s="126">
        <f t="shared" si="280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6">
        <v>122.34</v>
      </c>
      <c r="F1096" s="75">
        <f t="shared" si="277"/>
        <v>122.34</v>
      </c>
      <c r="G1096" s="75">
        <f t="shared" si="278"/>
        <v>97.872</v>
      </c>
      <c r="H1096" s="76">
        <v>750</v>
      </c>
      <c r="I1096" s="72"/>
      <c r="J1096" s="72"/>
      <c r="K1096" s="75" t="str">
        <f t="shared" si="276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9"/>
        <v>0</v>
      </c>
      <c r="T1096" s="126">
        <f t="shared" si="280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6">
        <v>140.06</v>
      </c>
      <c r="F1097" s="75">
        <f t="shared" si="277"/>
        <v>140.06</v>
      </c>
      <c r="G1097" s="75">
        <f t="shared" si="278"/>
        <v>112.048</v>
      </c>
      <c r="H1097" s="76">
        <v>430</v>
      </c>
      <c r="I1097" s="72"/>
      <c r="J1097" s="72"/>
      <c r="K1097" s="75" t="str">
        <f t="shared" si="276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9"/>
        <v>0</v>
      </c>
      <c r="T1097" s="126">
        <f t="shared" si="280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6">
        <v>238.51</v>
      </c>
      <c r="F1098" s="75">
        <f t="shared" si="277"/>
        <v>238.51</v>
      </c>
      <c r="G1098" s="75">
        <f t="shared" si="278"/>
        <v>190.808</v>
      </c>
      <c r="H1098" s="76">
        <v>180</v>
      </c>
      <c r="I1098" s="72"/>
      <c r="J1098" s="72"/>
      <c r="K1098" s="75" t="str">
        <f t="shared" si="276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9"/>
        <v>0</v>
      </c>
      <c r="T1098" s="126">
        <f t="shared" si="280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6">
        <v>448.34</v>
      </c>
      <c r="F1099" s="75">
        <f t="shared" si="277"/>
        <v>448.34</v>
      </c>
      <c r="G1099" s="75">
        <f t="shared" si="278"/>
        <v>358.672</v>
      </c>
      <c r="H1099" s="76">
        <v>110</v>
      </c>
      <c r="I1099" s="72"/>
      <c r="J1099" s="72"/>
      <c r="K1099" s="75" t="str">
        <f t="shared" si="276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9"/>
        <v>0</v>
      </c>
      <c r="T1099" s="126">
        <f t="shared" si="280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6"/>
      <c r="F1100" s="75"/>
      <c r="G1100" s="75"/>
      <c r="H1100" s="78"/>
      <c r="I1100" s="72"/>
      <c r="J1100" s="72"/>
      <c r="K1100" s="75" t="str">
        <f t="shared" si="276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6">
        <v>280.4</v>
      </c>
      <c r="F1101" s="75">
        <f t="shared" ref="F1101:F1107" si="281">E1101-E1101*$G$2%</f>
        <v>280.4</v>
      </c>
      <c r="G1101" s="75">
        <f t="shared" ref="G1101:G1107" si="282">E1101-(20*E1101/100)</f>
        <v>224.32</v>
      </c>
      <c r="H1101" s="76">
        <v>770</v>
      </c>
      <c r="I1101" s="72"/>
      <c r="J1101" s="72"/>
      <c r="K1101" s="75" t="str">
        <f t="shared" si="276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3">Q1101/M1101*D1101</f>
        <v>0</v>
      </c>
      <c r="T1101" s="126">
        <f t="shared" ref="T1101:T1107" si="284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6">
        <v>395.77</v>
      </c>
      <c r="F1102" s="75">
        <f t="shared" si="281"/>
        <v>395.77</v>
      </c>
      <c r="G1102" s="75">
        <f t="shared" si="282"/>
        <v>316.616</v>
      </c>
      <c r="H1102" s="76">
        <v>1077</v>
      </c>
      <c r="I1102" s="72"/>
      <c r="J1102" s="72"/>
      <c r="K1102" s="75" t="str">
        <f t="shared" si="276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3"/>
        <v>0</v>
      </c>
      <c r="T1102" s="126">
        <f t="shared" si="284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6">
        <v>402.65</v>
      </c>
      <c r="F1103" s="75">
        <f t="shared" si="281"/>
        <v>402.65</v>
      </c>
      <c r="G1103" s="75">
        <f t="shared" si="282"/>
        <v>322.12</v>
      </c>
      <c r="H1103" s="76">
        <v>710</v>
      </c>
      <c r="I1103" s="72"/>
      <c r="J1103" s="72"/>
      <c r="K1103" s="75" t="str">
        <f t="shared" si="276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3"/>
        <v>0</v>
      </c>
      <c r="T1103" s="126">
        <f t="shared" si="284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6">
        <v>482.02</v>
      </c>
      <c r="F1104" s="75">
        <f t="shared" si="281"/>
        <v>482.02</v>
      </c>
      <c r="G1104" s="75">
        <f t="shared" si="282"/>
        <v>385.616</v>
      </c>
      <c r="H1104" s="76">
        <v>470</v>
      </c>
      <c r="I1104" s="72"/>
      <c r="J1104" s="72"/>
      <c r="K1104" s="75" t="str">
        <f t="shared" si="276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3"/>
        <v>0</v>
      </c>
      <c r="T1104" s="126">
        <f t="shared" si="284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771</v>
      </c>
      <c r="D1105" s="73"/>
      <c r="E1105" s="206">
        <v>1580.27</v>
      </c>
      <c r="F1105" s="75">
        <f t="shared" si="281"/>
        <v>1580.27</v>
      </c>
      <c r="G1105" s="75">
        <f t="shared" si="282"/>
        <v>1264.216</v>
      </c>
      <c r="H1105" s="76">
        <v>86</v>
      </c>
      <c r="I1105" s="72"/>
      <c r="J1105" s="72"/>
      <c r="K1105" s="75" t="str">
        <f t="shared" si="276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3"/>
        <v>0</v>
      </c>
      <c r="T1105" s="126">
        <f t="shared" si="284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771</v>
      </c>
      <c r="D1106" s="73"/>
      <c r="E1106" s="206">
        <v>1607.66</v>
      </c>
      <c r="F1106" s="75">
        <f t="shared" si="281"/>
        <v>1607.66</v>
      </c>
      <c r="G1106" s="75">
        <f t="shared" si="282"/>
        <v>1286.128</v>
      </c>
      <c r="H1106" s="76">
        <v>141</v>
      </c>
      <c r="I1106" s="72"/>
      <c r="J1106" s="72"/>
      <c r="K1106" s="75" t="str">
        <f t="shared" si="276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3"/>
        <v>0</v>
      </c>
      <c r="T1106" s="126">
        <f t="shared" si="284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771</v>
      </c>
      <c r="D1107" s="73"/>
      <c r="E1107" s="206">
        <v>1885.09</v>
      </c>
      <c r="F1107" s="75">
        <f t="shared" si="281"/>
        <v>1885.09</v>
      </c>
      <c r="G1107" s="75">
        <f t="shared" si="282"/>
        <v>1508.072</v>
      </c>
      <c r="H1107" s="76">
        <v>40</v>
      </c>
      <c r="I1107" s="72"/>
      <c r="J1107" s="72"/>
      <c r="K1107" s="75" t="str">
        <f t="shared" si="276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3"/>
        <v>0</v>
      </c>
      <c r="T1107" s="126">
        <f t="shared" si="284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6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111500</v>
      </c>
      <c r="I1109" s="72"/>
      <c r="J1109" s="72"/>
      <c r="K1109" s="75" t="str">
        <f t="shared" si="276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164135</v>
      </c>
      <c r="I1110" s="72"/>
      <c r="J1110" s="72"/>
      <c r="K1110" s="75" t="str">
        <f t="shared" si="276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2"/>
      <c r="K1111" s="75" t="str">
        <f t="shared" si="276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6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70200</v>
      </c>
      <c r="I1112" s="72"/>
      <c r="J1112" s="72"/>
      <c r="K1112" s="75" t="str">
        <f t="shared" si="276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6"/>
        <v/>
      </c>
      <c r="L1113" s="72"/>
      <c r="M1113" s="72"/>
      <c r="N1113" s="149"/>
      <c r="O1113" s="149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 t="shared" ref="G1114:G1122" si="285">E1114-(20*E1114/100)</f>
        <v>72.608</v>
      </c>
      <c r="H1114" s="76">
        <v>778</v>
      </c>
      <c r="I1114" s="72"/>
      <c r="J1114" s="72"/>
      <c r="K1114" s="75" t="str">
        <f t="shared" si="276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6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 t="shared" si="285"/>
        <v>92.56</v>
      </c>
      <c r="H1115" s="76">
        <v>1155</v>
      </c>
      <c r="I1115" s="72"/>
      <c r="J1115" s="72"/>
      <c r="K1115" s="75" t="str">
        <f t="shared" si="276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6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 t="shared" si="285"/>
        <v>119</v>
      </c>
      <c r="H1116" s="76">
        <v>933</v>
      </c>
      <c r="I1116" s="72"/>
      <c r="J1116" s="72"/>
      <c r="K1116" s="75" t="str">
        <f t="shared" si="276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 t="shared" si="285"/>
        <v>134.712</v>
      </c>
      <c r="H1117" s="76">
        <v>813</v>
      </c>
      <c r="I1117" s="72"/>
      <c r="J1117" s="72"/>
      <c r="K1117" s="75" t="str">
        <f t="shared" si="276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6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 t="shared" si="285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6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 t="shared" si="285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6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 t="shared" si="285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6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 t="shared" si="285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6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 t="shared" ref="G1124:G1126" si="286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6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 t="shared" si="286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6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 t="shared" si="286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6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 t="shared" ref="G1128:G1130" si="287">E1128-(20*E1128/100)</f>
        <v>521.76</v>
      </c>
      <c r="H1128" s="78"/>
      <c r="I1128" s="72"/>
      <c r="J1128" s="72" t="s">
        <v>361</v>
      </c>
      <c r="K1128" s="75" t="str">
        <f t="shared" ref="K1128:K1154" si="288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6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 t="shared" si="287"/>
        <v>765.408</v>
      </c>
      <c r="H1129" s="78"/>
      <c r="I1129" s="72"/>
      <c r="J1129" s="72" t="s">
        <v>361</v>
      </c>
      <c r="K1129" s="75" t="str">
        <f t="shared" si="288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6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 t="shared" si="287"/>
        <v>1220.56</v>
      </c>
      <c r="H1130" s="78"/>
      <c r="I1130" s="72"/>
      <c r="J1130" s="72" t="s">
        <v>361</v>
      </c>
      <c r="K1130" s="75" t="str">
        <f t="shared" si="288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6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8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9">E1132-(20*E1132/100)</f>
        <v>24.088</v>
      </c>
      <c r="H1132" s="76">
        <v>2850</v>
      </c>
      <c r="I1132" s="72"/>
      <c r="J1132" s="72"/>
      <c r="K1132" s="75" t="str">
        <f t="shared" si="288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8"/>
        <v/>
      </c>
      <c r="L1133" s="72"/>
      <c r="M1133" s="72"/>
      <c r="N1133" s="149"/>
      <c r="O1133" s="149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9"/>
        <v>28.608</v>
      </c>
      <c r="H1134" s="78"/>
      <c r="I1134" s="72"/>
      <c r="J1134" s="72"/>
      <c r="K1134" s="75" t="str">
        <f t="shared" si="288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9"/>
        <v>36.056</v>
      </c>
      <c r="H1135" s="78"/>
      <c r="I1135" s="72"/>
      <c r="J1135" s="72"/>
      <c r="K1135" s="75" t="str">
        <f t="shared" si="288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9"/>
        <v>49.48</v>
      </c>
      <c r="H1136" s="78"/>
      <c r="I1136" s="72"/>
      <c r="J1136" s="72"/>
      <c r="K1136" s="75" t="str">
        <f t="shared" si="288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8"/>
        <v/>
      </c>
      <c r="L1137" s="72"/>
      <c r="M1137" s="72"/>
      <c r="N1137" s="149"/>
      <c r="O1137" s="149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 t="shared" si="289"/>
        <v>152.144</v>
      </c>
      <c r="H1138" s="76">
        <v>560</v>
      </c>
      <c r="I1138" s="72"/>
      <c r="J1138" s="72"/>
      <c r="K1138" s="75" t="str">
        <f t="shared" si="288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 t="shared" si="289"/>
        <v>204.6</v>
      </c>
      <c r="H1139" s="76">
        <v>578</v>
      </c>
      <c r="I1139" s="72"/>
      <c r="J1139" s="72"/>
      <c r="K1139" s="75" t="str">
        <f t="shared" si="288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 t="shared" si="289"/>
        <v>260.608</v>
      </c>
      <c r="H1140" s="76">
        <v>418</v>
      </c>
      <c r="I1140" s="72"/>
      <c r="J1140" s="72"/>
      <c r="K1140" s="75" t="str">
        <f t="shared" si="288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8"/>
        <v/>
      </c>
      <c r="L1141" s="72"/>
      <c r="M1141" s="72"/>
      <c r="N1141" s="149"/>
      <c r="O1141" s="149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9"/>
        <v>31.264</v>
      </c>
      <c r="H1142" s="76">
        <v>6150</v>
      </c>
      <c r="I1142" s="72"/>
      <c r="J1142" s="72"/>
      <c r="K1142" s="75" t="str">
        <f t="shared" si="288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9"/>
        <v>40.32</v>
      </c>
      <c r="H1143" s="76">
        <v>7350</v>
      </c>
      <c r="I1143" s="72"/>
      <c r="J1143" s="72"/>
      <c r="K1143" s="75" t="str">
        <f t="shared" si="288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9"/>
        <v>78.48</v>
      </c>
      <c r="H1144" s="76">
        <v>1950</v>
      </c>
      <c r="I1144" s="72"/>
      <c r="J1144" s="72"/>
      <c r="K1144" s="75" t="str">
        <f t="shared" si="288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8"/>
        <v/>
      </c>
      <c r="L1145" s="72"/>
      <c r="M1145" s="72"/>
      <c r="N1145" s="149"/>
      <c r="O1145" s="149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9"/>
        <v>8.04</v>
      </c>
      <c r="H1146" s="76">
        <v>17699</v>
      </c>
      <c r="I1146" s="72"/>
      <c r="J1146" s="72"/>
      <c r="K1146" s="75" t="str">
        <f t="shared" si="288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8"/>
        <v/>
      </c>
      <c r="L1147" s="72"/>
      <c r="M1147" s="72"/>
      <c r="N1147" s="149"/>
      <c r="O1147" s="149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9"/>
        <v>13.232</v>
      </c>
      <c r="H1148" s="76">
        <v>50100</v>
      </c>
      <c r="I1148" s="72"/>
      <c r="J1148" s="72"/>
      <c r="K1148" s="75" t="str">
        <f t="shared" si="288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9"/>
        <v>16.656</v>
      </c>
      <c r="H1149" s="76">
        <v>94700</v>
      </c>
      <c r="I1149" s="72"/>
      <c r="J1149" s="72"/>
      <c r="K1149" s="75" t="str">
        <f t="shared" si="288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9"/>
        <v>24.832</v>
      </c>
      <c r="H1150" s="76">
        <v>40499</v>
      </c>
      <c r="I1150" s="72"/>
      <c r="J1150" s="72"/>
      <c r="K1150" s="75" t="str">
        <f t="shared" si="288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8"/>
        <v/>
      </c>
      <c r="L1151" s="72"/>
      <c r="M1151" s="72"/>
      <c r="N1151" s="149"/>
      <c r="O1151" s="149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 t="shared" si="289"/>
        <v>82.16</v>
      </c>
      <c r="H1152" s="76">
        <v>968</v>
      </c>
      <c r="I1152" s="72"/>
      <c r="J1152" s="72"/>
      <c r="K1152" s="75" t="str">
        <f t="shared" si="288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6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 t="shared" si="289"/>
        <v>109.552</v>
      </c>
      <c r="H1153" s="76">
        <v>1201</v>
      </c>
      <c r="I1153" s="72"/>
      <c r="J1153" s="72"/>
      <c r="K1153" s="75" t="str">
        <f t="shared" si="288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6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 t="shared" si="289"/>
        <v>160.056</v>
      </c>
      <c r="H1154" s="76">
        <v>458</v>
      </c>
      <c r="I1154" s="72"/>
      <c r="J1154" s="72"/>
      <c r="K1154" s="75" t="str">
        <f t="shared" si="288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6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 t="shared" ref="G1156:G1158" si="290">E1156-(20*E1156/100)</f>
        <v>160.736</v>
      </c>
      <c r="H1156" s="78"/>
      <c r="I1156" s="72"/>
      <c r="J1156" s="72"/>
      <c r="K1156" s="75" t="str">
        <f t="shared" ref="K1156:K1185" si="291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6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 t="shared" si="290"/>
        <v>216.832</v>
      </c>
      <c r="H1157" s="78"/>
      <c r="I1157" s="72"/>
      <c r="J1157" s="72"/>
      <c r="K1157" s="75" t="str">
        <f t="shared" si="291"/>
        <v/>
      </c>
      <c r="L1157" s="72">
        <v>1</v>
      </c>
      <c r="M1157" s="72">
        <v>400</v>
      </c>
      <c r="N1157" s="109"/>
      <c r="O1157" s="110" t="s">
        <v>2912</v>
      </c>
      <c r="P1157" s="326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 t="shared" si="290"/>
        <v>316.264</v>
      </c>
      <c r="H1158" s="78"/>
      <c r="I1158" s="72"/>
      <c r="J1158" s="72"/>
      <c r="K1158" s="75" t="str">
        <f t="shared" si="291"/>
        <v/>
      </c>
      <c r="L1158" s="72">
        <v>1</v>
      </c>
      <c r="M1158" s="72">
        <v>200</v>
      </c>
      <c r="N1158" s="109"/>
      <c r="O1158" s="110" t="s">
        <v>2912</v>
      </c>
      <c r="P1158" s="326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91"/>
        <v/>
      </c>
      <c r="L1159" s="72"/>
      <c r="M1159" s="72"/>
      <c r="N1159" s="149"/>
      <c r="O1159" s="149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708</v>
      </c>
      <c r="I1160" s="72"/>
      <c r="J1160" s="72"/>
      <c r="K1160" s="75" t="str">
        <f t="shared" si="291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846</v>
      </c>
      <c r="I1161" s="72"/>
      <c r="J1161" s="72"/>
      <c r="K1161" s="75" t="str">
        <f t="shared" si="291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91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2"/>
      <c r="K1163" s="75" t="str">
        <f t="shared" si="291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91"/>
        <v/>
      </c>
      <c r="L1164" s="72"/>
      <c r="M1164" s="72"/>
      <c r="N1164" s="149"/>
      <c r="O1164" s="149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834</v>
      </c>
      <c r="I1165" s="72"/>
      <c r="J1165" s="72"/>
      <c r="K1165" s="75" t="str">
        <f t="shared" si="291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518</v>
      </c>
      <c r="I1166" s="72"/>
      <c r="J1166" s="72"/>
      <c r="K1166" s="75" t="str">
        <f t="shared" si="291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868</v>
      </c>
      <c r="I1167" s="72"/>
      <c r="J1167" s="72"/>
      <c r="K1167" s="75" t="str">
        <f t="shared" si="291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752</v>
      </c>
      <c r="I1168" s="72"/>
      <c r="J1168" s="72"/>
      <c r="K1168" s="75" t="str">
        <f t="shared" si="291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91"/>
        <v/>
      </c>
      <c r="L1169" s="72"/>
      <c r="M1169" s="72"/>
      <c r="N1169" s="149"/>
      <c r="O1169" s="149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91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91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91"/>
        <v/>
      </c>
      <c r="L1172" s="72"/>
      <c r="M1172" s="72"/>
      <c r="N1172" s="149"/>
      <c r="O1172" s="149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2">E1173-E1173*$G$2%</f>
        <v>8.76</v>
      </c>
      <c r="G1173" s="75">
        <f t="shared" ref="G1173:G1178" si="293">E1173-(20*E1173/100)</f>
        <v>7.008</v>
      </c>
      <c r="H1173" s="76">
        <v>54843</v>
      </c>
      <c r="I1173" s="72"/>
      <c r="J1173" s="72"/>
      <c r="K1173" s="75" t="str">
        <f t="shared" si="291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4">Q1173/M1173*D1173</f>
        <v>0</v>
      </c>
      <c r="T1173" s="126">
        <f t="shared" ref="T1173:T1178" si="295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2"/>
        <v>10.07</v>
      </c>
      <c r="G1174" s="75">
        <f t="shared" si="293"/>
        <v>8.056</v>
      </c>
      <c r="H1174" s="76">
        <v>56200</v>
      </c>
      <c r="I1174" s="72"/>
      <c r="J1174" s="72"/>
      <c r="K1174" s="75" t="str">
        <f t="shared" si="291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4"/>
        <v>0</v>
      </c>
      <c r="T1174" s="126">
        <f t="shared" si="295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2"/>
        <v>11.98</v>
      </c>
      <c r="G1175" s="75">
        <f t="shared" si="293"/>
        <v>9.584</v>
      </c>
      <c r="H1175" s="76">
        <v>98798</v>
      </c>
      <c r="I1175" s="72"/>
      <c r="J1175" s="72"/>
      <c r="K1175" s="75" t="str">
        <f t="shared" si="291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4"/>
        <v>0</v>
      </c>
      <c r="T1175" s="126">
        <f t="shared" si="295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2"/>
        <v>13.52</v>
      </c>
      <c r="G1176" s="75">
        <f t="shared" si="293"/>
        <v>10.816</v>
      </c>
      <c r="H1176" s="76">
        <v>74100</v>
      </c>
      <c r="I1176" s="72"/>
      <c r="J1176" s="72"/>
      <c r="K1176" s="75" t="str">
        <f t="shared" si="291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4"/>
        <v>0</v>
      </c>
      <c r="T1176" s="126">
        <f t="shared" si="295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2"/>
        <v>14.7</v>
      </c>
      <c r="G1177" s="75">
        <f t="shared" si="293"/>
        <v>11.76</v>
      </c>
      <c r="H1177" s="76">
        <v>78599</v>
      </c>
      <c r="I1177" s="72"/>
      <c r="J1177" s="72"/>
      <c r="K1177" s="75" t="str">
        <f t="shared" si="291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4"/>
        <v>0</v>
      </c>
      <c r="T1177" s="126">
        <f t="shared" si="295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2"/>
        <v>20.25</v>
      </c>
      <c r="G1178" s="75">
        <f t="shared" si="293"/>
        <v>16.2</v>
      </c>
      <c r="H1178" s="76">
        <v>24799</v>
      </c>
      <c r="I1178" s="72"/>
      <c r="J1178" s="72"/>
      <c r="K1178" s="75" t="str">
        <f t="shared" si="291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4"/>
        <v>0</v>
      </c>
      <c r="T1178" s="126">
        <f t="shared" si="295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91"/>
        <v/>
      </c>
      <c r="L1179" s="72"/>
      <c r="M1179" s="72"/>
      <c r="N1179" s="149"/>
      <c r="O1179" s="149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296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91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6" t="s">
        <v>3055</v>
      </c>
      <c r="Q1180" s="137">
        <v>6.5</v>
      </c>
      <c r="R1180" s="138">
        <v>0.041013</v>
      </c>
      <c r="S1180" s="125">
        <f t="shared" ref="S1180:S1185" si="297">Q1180/M1180*D1180</f>
        <v>0</v>
      </c>
      <c r="T1180" s="126">
        <f t="shared" ref="T1180:T1185" si="298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296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91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6" t="s">
        <v>3058</v>
      </c>
      <c r="Q1181" s="137">
        <v>7</v>
      </c>
      <c r="R1181" s="138">
        <v>0.041013</v>
      </c>
      <c r="S1181" s="125">
        <f t="shared" si="297"/>
        <v>0</v>
      </c>
      <c r="T1181" s="126">
        <f t="shared" si="298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296"/>
        <v>70.96</v>
      </c>
      <c r="G1182" s="75">
        <f t="shared" ref="G1182:G1192" si="299">E1182-(20*E1182/100)</f>
        <v>56.768</v>
      </c>
      <c r="H1182" s="76">
        <v>920</v>
      </c>
      <c r="I1182" s="72"/>
      <c r="J1182" s="72"/>
      <c r="K1182" s="75" t="str">
        <f t="shared" si="291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6" t="s">
        <v>3061</v>
      </c>
      <c r="Q1182" s="137">
        <v>4.25</v>
      </c>
      <c r="R1182" s="138">
        <v>0.041013</v>
      </c>
      <c r="S1182" s="125">
        <f t="shared" si="297"/>
        <v>0</v>
      </c>
      <c r="T1182" s="126">
        <f t="shared" si="298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296"/>
        <v>75.28</v>
      </c>
      <c r="G1183" s="75">
        <f t="shared" si="299"/>
        <v>60.224</v>
      </c>
      <c r="H1183" s="76">
        <v>1059</v>
      </c>
      <c r="I1183" s="72"/>
      <c r="J1183" s="72"/>
      <c r="K1183" s="75" t="str">
        <f t="shared" si="291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6" t="s">
        <v>3064</v>
      </c>
      <c r="Q1183" s="137">
        <v>5.25</v>
      </c>
      <c r="R1183" s="138">
        <v>0.041013</v>
      </c>
      <c r="S1183" s="125">
        <f t="shared" si="297"/>
        <v>0</v>
      </c>
      <c r="T1183" s="126">
        <f t="shared" si="298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296"/>
        <v>79.98</v>
      </c>
      <c r="G1184" s="75">
        <f t="shared" si="299"/>
        <v>63.984</v>
      </c>
      <c r="H1184" s="76">
        <v>1040</v>
      </c>
      <c r="I1184" s="72"/>
      <c r="J1184" s="72"/>
      <c r="K1184" s="75" t="str">
        <f t="shared" si="291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6" t="s">
        <v>3067</v>
      </c>
      <c r="Q1184" s="137">
        <v>6.5</v>
      </c>
      <c r="R1184" s="138">
        <v>0.041013</v>
      </c>
      <c r="S1184" s="125">
        <f t="shared" si="297"/>
        <v>0</v>
      </c>
      <c r="T1184" s="126">
        <f t="shared" si="298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296"/>
        <v>107.04</v>
      </c>
      <c r="G1185" s="75">
        <f t="shared" si="299"/>
        <v>85.632</v>
      </c>
      <c r="H1185" s="76">
        <v>332</v>
      </c>
      <c r="I1185" s="72"/>
      <c r="J1185" s="72"/>
      <c r="K1185" s="75" t="str">
        <f t="shared" si="291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6" t="s">
        <v>3070</v>
      </c>
      <c r="Q1185" s="137">
        <v>6.5</v>
      </c>
      <c r="R1185" s="138">
        <v>0.041013</v>
      </c>
      <c r="S1185" s="125">
        <f t="shared" si="297"/>
        <v>0</v>
      </c>
      <c r="T1185" s="126">
        <f t="shared" si="298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00">E1187-E1187*$G$2%</f>
        <v>115.25</v>
      </c>
      <c r="G1187" s="75">
        <f t="shared" si="299"/>
        <v>92.2</v>
      </c>
      <c r="H1187" s="78"/>
      <c r="I1187" s="72"/>
      <c r="J1187" s="72"/>
      <c r="K1187" s="75" t="str">
        <f t="shared" ref="K1187:K1192" si="301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6" t="s">
        <v>3073</v>
      </c>
      <c r="Q1187" s="137">
        <v>8</v>
      </c>
      <c r="R1187" s="138">
        <v>0.05240625</v>
      </c>
      <c r="S1187" s="125">
        <f t="shared" ref="S1187:S1192" si="302">Q1187/M1187*D1187</f>
        <v>0</v>
      </c>
      <c r="T1187" s="126">
        <f t="shared" ref="T1187:T1192" si="303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00"/>
        <v>122.63</v>
      </c>
      <c r="G1188" s="75">
        <f t="shared" si="299"/>
        <v>98.104</v>
      </c>
      <c r="H1188" s="78"/>
      <c r="I1188" s="72"/>
      <c r="J1188" s="72"/>
      <c r="K1188" s="75" t="str">
        <f t="shared" si="301"/>
        <v/>
      </c>
      <c r="L1188" s="72">
        <v>1</v>
      </c>
      <c r="M1188" s="72">
        <v>700</v>
      </c>
      <c r="N1188" s="109"/>
      <c r="O1188" s="110" t="s">
        <v>2912</v>
      </c>
      <c r="P1188" s="326" t="s">
        <v>3076</v>
      </c>
      <c r="Q1188" s="137">
        <v>10</v>
      </c>
      <c r="R1188" s="138">
        <v>0.05240625</v>
      </c>
      <c r="S1188" s="125">
        <f t="shared" si="302"/>
        <v>0</v>
      </c>
      <c r="T1188" s="126">
        <f t="shared" si="303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00"/>
        <v>140.26</v>
      </c>
      <c r="G1189" s="75">
        <f t="shared" si="299"/>
        <v>112.208</v>
      </c>
      <c r="H1189" s="78"/>
      <c r="I1189" s="72"/>
      <c r="J1189" s="72"/>
      <c r="K1189" s="75" t="str">
        <f t="shared" si="301"/>
        <v/>
      </c>
      <c r="L1189" s="72">
        <v>1</v>
      </c>
      <c r="M1189" s="72">
        <v>600</v>
      </c>
      <c r="N1189" s="109"/>
      <c r="O1189" s="110" t="s">
        <v>2912</v>
      </c>
      <c r="P1189" s="326" t="s">
        <v>3079</v>
      </c>
      <c r="Q1189" s="137">
        <v>11</v>
      </c>
      <c r="R1189" s="138">
        <v>0.05240625</v>
      </c>
      <c r="S1189" s="125">
        <f t="shared" si="302"/>
        <v>0</v>
      </c>
      <c r="T1189" s="126">
        <f t="shared" si="303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00"/>
        <v>152.84</v>
      </c>
      <c r="G1190" s="75">
        <f t="shared" si="299"/>
        <v>122.272</v>
      </c>
      <c r="H1190" s="78"/>
      <c r="I1190" s="72"/>
      <c r="J1190" s="72"/>
      <c r="K1190" s="75" t="str">
        <f t="shared" si="301"/>
        <v/>
      </c>
      <c r="L1190" s="72">
        <v>1</v>
      </c>
      <c r="M1190" s="72">
        <v>500</v>
      </c>
      <c r="N1190" s="109"/>
      <c r="O1190" s="110" t="s">
        <v>2912</v>
      </c>
      <c r="P1190" s="326" t="s">
        <v>3082</v>
      </c>
      <c r="Q1190" s="137">
        <v>13</v>
      </c>
      <c r="R1190" s="138">
        <v>0.05240625</v>
      </c>
      <c r="S1190" s="125">
        <f t="shared" si="302"/>
        <v>0</v>
      </c>
      <c r="T1190" s="126">
        <f t="shared" si="303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00"/>
        <v>161.07</v>
      </c>
      <c r="G1191" s="75">
        <f t="shared" si="299"/>
        <v>128.856</v>
      </c>
      <c r="H1191" s="78"/>
      <c r="I1191" s="72"/>
      <c r="J1191" s="72"/>
      <c r="K1191" s="75" t="str">
        <f t="shared" si="301"/>
        <v/>
      </c>
      <c r="L1191" s="72">
        <v>1</v>
      </c>
      <c r="M1191" s="72">
        <v>400</v>
      </c>
      <c r="N1191" s="109"/>
      <c r="O1191" s="110" t="s">
        <v>2912</v>
      </c>
      <c r="P1191" s="326" t="s">
        <v>3085</v>
      </c>
      <c r="Q1191" s="137">
        <v>9</v>
      </c>
      <c r="R1191" s="138">
        <v>0.05240625</v>
      </c>
      <c r="S1191" s="125">
        <f t="shared" si="302"/>
        <v>0</v>
      </c>
      <c r="T1191" s="126">
        <f t="shared" si="303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00"/>
        <v>211.38</v>
      </c>
      <c r="G1192" s="75">
        <f t="shared" si="299"/>
        <v>169.104</v>
      </c>
      <c r="H1192" s="78"/>
      <c r="I1192" s="72"/>
      <c r="J1192" s="72"/>
      <c r="K1192" s="75" t="str">
        <f t="shared" si="301"/>
        <v/>
      </c>
      <c r="L1192" s="72">
        <v>1</v>
      </c>
      <c r="M1192" s="72">
        <v>300</v>
      </c>
      <c r="N1192" s="109"/>
      <c r="O1192" s="110" t="s">
        <v>2912</v>
      </c>
      <c r="P1192" s="326" t="s">
        <v>3088</v>
      </c>
      <c r="Q1192" s="137">
        <v>8.7</v>
      </c>
      <c r="R1192" s="138">
        <v>0.05240625</v>
      </c>
      <c r="S1192" s="125">
        <f t="shared" si="302"/>
        <v>0</v>
      </c>
      <c r="T1192" s="126">
        <f t="shared" si="303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04">E1194-E1194*$G$2%</f>
        <v>495.07</v>
      </c>
      <c r="G1194" s="75">
        <f t="shared" ref="G1194:G1199" si="305">E1194-(20*E1194/100)</f>
        <v>396.056</v>
      </c>
      <c r="H1194" s="78"/>
      <c r="I1194" s="72"/>
      <c r="J1194" s="72"/>
      <c r="K1194" s="75" t="str">
        <f t="shared" ref="K1194:K1257" si="306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6" t="s">
        <v>3091</v>
      </c>
      <c r="Q1194" s="137">
        <v>8</v>
      </c>
      <c r="R1194" s="138">
        <v>0.05240625</v>
      </c>
      <c r="S1194" s="125">
        <f t="shared" ref="S1194:S1199" si="307">Q1194/M1194*D1194</f>
        <v>0</v>
      </c>
      <c r="T1194" s="126">
        <f t="shared" ref="T1194:T1199" si="308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04"/>
        <v>531.75</v>
      </c>
      <c r="G1195" s="75">
        <f t="shared" si="305"/>
        <v>425.4</v>
      </c>
      <c r="H1195" s="78"/>
      <c r="I1195" s="72"/>
      <c r="J1195" s="72"/>
      <c r="K1195" s="75" t="str">
        <f t="shared" si="306"/>
        <v/>
      </c>
      <c r="L1195" s="72">
        <v>1</v>
      </c>
      <c r="M1195" s="72">
        <v>140</v>
      </c>
      <c r="N1195" s="109"/>
      <c r="O1195" s="110" t="s">
        <v>2912</v>
      </c>
      <c r="P1195" s="326" t="s">
        <v>3094</v>
      </c>
      <c r="Q1195" s="137">
        <v>10</v>
      </c>
      <c r="R1195" s="138">
        <v>0.05240625</v>
      </c>
      <c r="S1195" s="125">
        <f t="shared" si="307"/>
        <v>0</v>
      </c>
      <c r="T1195" s="126">
        <f t="shared" si="308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04"/>
        <v>550.27</v>
      </c>
      <c r="G1196" s="75">
        <f t="shared" si="305"/>
        <v>440.216</v>
      </c>
      <c r="H1196" s="78"/>
      <c r="I1196" s="72"/>
      <c r="J1196" s="72"/>
      <c r="K1196" s="75" t="str">
        <f t="shared" si="306"/>
        <v/>
      </c>
      <c r="L1196" s="72">
        <v>1</v>
      </c>
      <c r="M1196" s="72">
        <v>120</v>
      </c>
      <c r="N1196" s="109"/>
      <c r="O1196" s="110" t="s">
        <v>2912</v>
      </c>
      <c r="P1196" s="326" t="s">
        <v>3097</v>
      </c>
      <c r="Q1196" s="137">
        <v>11</v>
      </c>
      <c r="R1196" s="138">
        <v>0.05240625</v>
      </c>
      <c r="S1196" s="125">
        <f t="shared" si="307"/>
        <v>0</v>
      </c>
      <c r="T1196" s="126">
        <f t="shared" si="308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04"/>
        <v>582.07</v>
      </c>
      <c r="G1197" s="75">
        <f t="shared" si="305"/>
        <v>465.656</v>
      </c>
      <c r="H1197" s="78"/>
      <c r="I1197" s="72"/>
      <c r="J1197" s="72"/>
      <c r="K1197" s="75" t="str">
        <f t="shared" si="306"/>
        <v/>
      </c>
      <c r="L1197" s="72">
        <v>1</v>
      </c>
      <c r="M1197" s="72">
        <v>100</v>
      </c>
      <c r="N1197" s="109"/>
      <c r="O1197" s="110" t="s">
        <v>2912</v>
      </c>
      <c r="P1197" s="326" t="s">
        <v>3100</v>
      </c>
      <c r="Q1197" s="137">
        <v>13</v>
      </c>
      <c r="R1197" s="138">
        <v>0.05240625</v>
      </c>
      <c r="S1197" s="125">
        <f t="shared" si="307"/>
        <v>0</v>
      </c>
      <c r="T1197" s="126">
        <f t="shared" si="308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04"/>
        <v>721.69</v>
      </c>
      <c r="G1198" s="75">
        <f t="shared" si="305"/>
        <v>577.352</v>
      </c>
      <c r="H1198" s="78"/>
      <c r="I1198" s="72"/>
      <c r="J1198" s="72"/>
      <c r="K1198" s="75" t="str">
        <f t="shared" si="306"/>
        <v/>
      </c>
      <c r="L1198" s="72">
        <v>1</v>
      </c>
      <c r="M1198" s="72">
        <v>80</v>
      </c>
      <c r="N1198" s="109"/>
      <c r="O1198" s="110" t="s">
        <v>2912</v>
      </c>
      <c r="P1198" s="326" t="s">
        <v>3103</v>
      </c>
      <c r="Q1198" s="137">
        <v>9</v>
      </c>
      <c r="R1198" s="138">
        <v>0.05240625</v>
      </c>
      <c r="S1198" s="125">
        <f t="shared" si="307"/>
        <v>0</v>
      </c>
      <c r="T1198" s="126">
        <f t="shared" si="308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04"/>
        <v>882.57</v>
      </c>
      <c r="G1199" s="75">
        <f t="shared" si="305"/>
        <v>706.056</v>
      </c>
      <c r="H1199" s="78"/>
      <c r="I1199" s="72"/>
      <c r="J1199" s="72"/>
      <c r="K1199" s="75" t="str">
        <f t="shared" si="306"/>
        <v/>
      </c>
      <c r="L1199" s="72">
        <v>1</v>
      </c>
      <c r="M1199" s="72">
        <v>60</v>
      </c>
      <c r="N1199" s="109"/>
      <c r="O1199" s="110" t="s">
        <v>2912</v>
      </c>
      <c r="P1199" s="326" t="s">
        <v>3106</v>
      </c>
      <c r="Q1199" s="137">
        <v>8.7</v>
      </c>
      <c r="R1199" s="138">
        <v>0.05240625</v>
      </c>
      <c r="S1199" s="125">
        <f t="shared" si="307"/>
        <v>0</v>
      </c>
      <c r="T1199" s="126">
        <f t="shared" si="308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7"/>
      <c r="F1200" s="64"/>
      <c r="G1200" s="75"/>
      <c r="H1200" s="78"/>
      <c r="I1200" s="107"/>
      <c r="J1200" s="107"/>
      <c r="K1200" s="75" t="str">
        <f t="shared" si="306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9">E1201-(20*E1201/100)</f>
        <v>6.424</v>
      </c>
      <c r="H1201" s="76">
        <v>9699</v>
      </c>
      <c r="I1201" s="72"/>
      <c r="J1201" s="72"/>
      <c r="K1201" s="75" t="str">
        <f t="shared" si="306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9"/>
        <v>7.776</v>
      </c>
      <c r="H1202" s="78"/>
      <c r="I1202" s="72"/>
      <c r="J1202" s="72"/>
      <c r="K1202" s="75" t="str">
        <f t="shared" si="306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9"/>
        <v>10.952</v>
      </c>
      <c r="H1203" s="76">
        <v>2874</v>
      </c>
      <c r="I1203" s="72"/>
      <c r="J1203" s="72"/>
      <c r="K1203" s="75" t="str">
        <f t="shared" si="306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9"/>
        <v>14.152</v>
      </c>
      <c r="H1204" s="76">
        <v>260</v>
      </c>
      <c r="I1204" s="72"/>
      <c r="J1204" s="72"/>
      <c r="K1204" s="75" t="str">
        <f t="shared" si="306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6"/>
        <v/>
      </c>
      <c r="L1205" s="72"/>
      <c r="M1205" s="72"/>
      <c r="N1205" s="149"/>
      <c r="O1205" s="149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 t="shared" si="309"/>
        <v>40.016</v>
      </c>
      <c r="H1206" s="76">
        <v>3185</v>
      </c>
      <c r="I1206" s="72"/>
      <c r="J1206" s="72"/>
      <c r="K1206" s="75" t="str">
        <f t="shared" si="306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6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 t="shared" si="309"/>
        <v>47.16</v>
      </c>
      <c r="H1207" s="78"/>
      <c r="I1207" s="72"/>
      <c r="J1207" s="72"/>
      <c r="K1207" s="75" t="str">
        <f t="shared" si="306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6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 t="shared" si="309"/>
        <v>62.464</v>
      </c>
      <c r="H1208" s="76">
        <v>1225</v>
      </c>
      <c r="I1208" s="72"/>
      <c r="J1208" s="72"/>
      <c r="K1208" s="75" t="str">
        <f t="shared" si="306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6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 t="shared" si="309"/>
        <v>82.36</v>
      </c>
      <c r="H1209" s="76">
        <v>565</v>
      </c>
      <c r="I1209" s="72"/>
      <c r="J1209" s="72"/>
      <c r="K1209" s="75" t="str">
        <f t="shared" si="306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6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6"/>
        <v/>
      </c>
      <c r="L1210" s="72"/>
      <c r="M1210" s="72"/>
      <c r="N1210" s="149"/>
      <c r="O1210" s="149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9"/>
        <v>8.216</v>
      </c>
      <c r="H1211" s="76">
        <v>600</v>
      </c>
      <c r="I1211" s="72"/>
      <c r="J1211" s="72"/>
      <c r="K1211" s="75" t="str">
        <f t="shared" si="306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6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9"/>
        <v>11.64</v>
      </c>
      <c r="H1212" s="78"/>
      <c r="I1212" s="72"/>
      <c r="J1212" s="72"/>
      <c r="K1212" s="75" t="str">
        <f t="shared" si="306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6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9"/>
        <v>16.568</v>
      </c>
      <c r="H1213" s="76">
        <v>5700</v>
      </c>
      <c r="I1213" s="72"/>
      <c r="J1213" s="72"/>
      <c r="K1213" s="75" t="str">
        <f t="shared" si="306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6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9"/>
        <v>22.536</v>
      </c>
      <c r="H1214" s="76">
        <v>5880</v>
      </c>
      <c r="I1214" s="72"/>
      <c r="J1214" s="72"/>
      <c r="K1214" s="75" t="str">
        <f t="shared" si="306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6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6"/>
        <v/>
      </c>
      <c r="L1215" s="72"/>
      <c r="M1215" s="72"/>
      <c r="N1215" s="149"/>
      <c r="O1215" s="149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 t="shared" si="309"/>
        <v>49.888</v>
      </c>
      <c r="H1216" s="76">
        <v>1519</v>
      </c>
      <c r="I1216" s="72"/>
      <c r="J1216" s="72"/>
      <c r="K1216" s="75" t="str">
        <f t="shared" si="306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6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 t="shared" si="309"/>
        <v>60.952</v>
      </c>
      <c r="H1217" s="76">
        <v>920</v>
      </c>
      <c r="I1217" s="72"/>
      <c r="J1217" s="72"/>
      <c r="K1217" s="75" t="str">
        <f t="shared" si="306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6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 t="shared" si="309"/>
        <v>72.6</v>
      </c>
      <c r="H1218" s="76">
        <v>640</v>
      </c>
      <c r="I1218" s="72"/>
      <c r="J1218" s="72"/>
      <c r="K1218" s="75" t="str">
        <f t="shared" si="306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6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 t="shared" si="309"/>
        <v>113.624</v>
      </c>
      <c r="H1219" s="76">
        <v>640</v>
      </c>
      <c r="I1219" s="72"/>
      <c r="J1219" s="72"/>
      <c r="K1219" s="75" t="str">
        <f t="shared" si="306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6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6"/>
        <v/>
      </c>
      <c r="L1220" s="72"/>
      <c r="M1220" s="72"/>
      <c r="N1220" s="149"/>
      <c r="O1220" s="149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8">
        <v>13.21</v>
      </c>
      <c r="F1221" s="75">
        <f>E1221-E1221*$G$2%</f>
        <v>13.21</v>
      </c>
      <c r="G1221" s="75">
        <f t="shared" si="309"/>
        <v>10.568</v>
      </c>
      <c r="H1221" s="76">
        <v>4099</v>
      </c>
      <c r="I1221" s="72"/>
      <c r="J1221" s="72"/>
      <c r="K1221" s="75" t="str">
        <f t="shared" si="306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6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8">
        <v>17.7</v>
      </c>
      <c r="F1222" s="75">
        <f>E1222-E1222*$G$2%</f>
        <v>17.7</v>
      </c>
      <c r="G1222" s="75">
        <f t="shared" si="309"/>
        <v>14.16</v>
      </c>
      <c r="H1222" s="78"/>
      <c r="I1222" s="72"/>
      <c r="J1222" s="72"/>
      <c r="K1222" s="75" t="str">
        <f t="shared" si="306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6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8"/>
      <c r="F1223" s="75"/>
      <c r="G1223" s="75"/>
      <c r="H1223" s="78"/>
      <c r="I1223" s="72"/>
      <c r="J1223" s="72"/>
      <c r="K1223" s="75" t="str">
        <f t="shared" si="306"/>
        <v/>
      </c>
      <c r="L1223" s="72"/>
      <c r="M1223" s="72"/>
      <c r="N1223" s="149"/>
      <c r="O1223" s="149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8">
        <v>6.52</v>
      </c>
      <c r="F1224" s="75">
        <f>E1224-E1224*$G$2%</f>
        <v>6.52</v>
      </c>
      <c r="G1224" s="75">
        <f t="shared" si="309"/>
        <v>5.216</v>
      </c>
      <c r="H1224" s="78"/>
      <c r="I1224" s="72"/>
      <c r="J1224" s="72"/>
      <c r="K1224" s="75" t="str">
        <f t="shared" si="306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6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8">
        <v>8.97</v>
      </c>
      <c r="F1225" s="75">
        <f>E1225-E1225*$G$2%</f>
        <v>8.97</v>
      </c>
      <c r="G1225" s="75">
        <f t="shared" si="309"/>
        <v>7.176</v>
      </c>
      <c r="H1225" s="76">
        <v>10800</v>
      </c>
      <c r="I1225" s="72"/>
      <c r="J1225" s="72"/>
      <c r="K1225" s="75" t="str">
        <f t="shared" si="306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6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8"/>
      <c r="F1226" s="75"/>
      <c r="G1226" s="75"/>
      <c r="H1226" s="78"/>
      <c r="I1226" s="72"/>
      <c r="J1226" s="72"/>
      <c r="K1226" s="75" t="str">
        <f t="shared" si="306"/>
        <v/>
      </c>
      <c r="L1226" s="72"/>
      <c r="M1226" s="72"/>
      <c r="N1226" s="149"/>
      <c r="O1226" s="149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8">
        <v>352.19</v>
      </c>
      <c r="F1227" s="75">
        <f>E1227-E1227*$G$2%</f>
        <v>352.19</v>
      </c>
      <c r="G1227" s="75">
        <f t="shared" si="309"/>
        <v>281.752</v>
      </c>
      <c r="H1227" s="78"/>
      <c r="I1227" s="72"/>
      <c r="J1227" s="72"/>
      <c r="K1227" s="75" t="str">
        <f t="shared" si="306"/>
        <v/>
      </c>
      <c r="L1227" s="72">
        <v>100</v>
      </c>
      <c r="M1227" s="72">
        <v>5000</v>
      </c>
      <c r="N1227" s="149"/>
      <c r="O1227" s="149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8">
        <v>472.82</v>
      </c>
      <c r="F1228" s="75">
        <f>E1228-E1228*$G$2%</f>
        <v>472.82</v>
      </c>
      <c r="G1228" s="75">
        <f t="shared" si="309"/>
        <v>378.256</v>
      </c>
      <c r="H1228" s="78"/>
      <c r="I1228" s="72"/>
      <c r="J1228" s="72"/>
      <c r="K1228" s="75" t="str">
        <f t="shared" si="306"/>
        <v/>
      </c>
      <c r="L1228" s="72">
        <v>100</v>
      </c>
      <c r="M1228" s="72">
        <v>5000</v>
      </c>
      <c r="N1228" s="149"/>
      <c r="O1228" s="149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8">
        <v>829.17</v>
      </c>
      <c r="F1229" s="75">
        <f>E1229-E1229*$G$2%</f>
        <v>829.17</v>
      </c>
      <c r="G1229" s="75">
        <f t="shared" si="309"/>
        <v>663.336</v>
      </c>
      <c r="H1229" s="78"/>
      <c r="I1229" s="72"/>
      <c r="J1229" s="72"/>
      <c r="K1229" s="75" t="str">
        <f t="shared" si="306"/>
        <v/>
      </c>
      <c r="L1229" s="72">
        <v>100</v>
      </c>
      <c r="M1229" s="72">
        <v>5000</v>
      </c>
      <c r="N1229" s="149"/>
      <c r="O1229" s="149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8"/>
      <c r="F1230" s="75"/>
      <c r="G1230" s="75"/>
      <c r="H1230" s="78"/>
      <c r="I1230" s="72"/>
      <c r="J1230" s="72"/>
      <c r="K1230" s="75" t="str">
        <f t="shared" si="306"/>
        <v/>
      </c>
      <c r="L1230" s="72"/>
      <c r="M1230" s="72"/>
      <c r="N1230" s="149"/>
      <c r="O1230" s="149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771</v>
      </c>
      <c r="D1231" s="73"/>
      <c r="E1231" s="208">
        <v>52.41</v>
      </c>
      <c r="F1231" s="75">
        <f>E1231-E1231*$G$2%</f>
        <v>52.41</v>
      </c>
      <c r="G1231" s="75">
        <f t="shared" ref="G1231:G1233" si="310">E1231-(20*E1231/100)</f>
        <v>41.928</v>
      </c>
      <c r="H1231" s="78"/>
      <c r="I1231" s="72"/>
      <c r="J1231" s="72"/>
      <c r="K1231" s="75" t="str">
        <f t="shared" si="306"/>
        <v/>
      </c>
      <c r="L1231" s="72">
        <v>10</v>
      </c>
      <c r="M1231" s="72">
        <v>500</v>
      </c>
      <c r="N1231" s="149"/>
      <c r="O1231" s="149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771</v>
      </c>
      <c r="D1232" s="73"/>
      <c r="E1232" s="208">
        <v>65.77</v>
      </c>
      <c r="F1232" s="75">
        <f>E1232-E1232*$G$2%</f>
        <v>65.77</v>
      </c>
      <c r="G1232" s="75">
        <f t="shared" si="310"/>
        <v>52.616</v>
      </c>
      <c r="H1232" s="78"/>
      <c r="I1232" s="72"/>
      <c r="J1232" s="72"/>
      <c r="K1232" s="75" t="str">
        <f t="shared" si="306"/>
        <v/>
      </c>
      <c r="L1232" s="72">
        <v>10</v>
      </c>
      <c r="M1232" s="72">
        <v>500</v>
      </c>
      <c r="N1232" s="149"/>
      <c r="O1232" s="149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771</v>
      </c>
      <c r="D1233" s="73"/>
      <c r="E1233" s="208">
        <v>85.97</v>
      </c>
      <c r="F1233" s="75">
        <f>E1233-E1233*$G$2%</f>
        <v>85.97</v>
      </c>
      <c r="G1233" s="75">
        <f t="shared" si="310"/>
        <v>68.776</v>
      </c>
      <c r="H1233" s="78"/>
      <c r="I1233" s="72"/>
      <c r="J1233" s="72"/>
      <c r="K1233" s="75" t="str">
        <f t="shared" si="306"/>
        <v/>
      </c>
      <c r="L1233" s="72">
        <v>10</v>
      </c>
      <c r="M1233" s="72">
        <v>500</v>
      </c>
      <c r="N1233" s="149"/>
      <c r="O1233" s="149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8"/>
      <c r="F1234" s="75"/>
      <c r="G1234" s="75"/>
      <c r="H1234" s="78"/>
      <c r="I1234" s="72"/>
      <c r="J1234" s="72"/>
      <c r="K1234" s="75" t="str">
        <f t="shared" si="306"/>
        <v/>
      </c>
      <c r="L1234" s="72"/>
      <c r="M1234" s="72"/>
      <c r="N1234" s="149"/>
      <c r="O1234" s="149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8">
        <v>38.41</v>
      </c>
      <c r="F1235" s="75">
        <f t="shared" ref="F1235:F1248" si="311">E1235-E1235*$G$2%</f>
        <v>38.41</v>
      </c>
      <c r="G1235" s="75">
        <f t="shared" si="309"/>
        <v>30.728</v>
      </c>
      <c r="H1235" s="76">
        <v>4198</v>
      </c>
      <c r="I1235" s="72"/>
      <c r="J1235" s="72"/>
      <c r="K1235" s="75" t="str">
        <f t="shared" si="306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6" t="s">
        <v>3183</v>
      </c>
      <c r="Q1235" s="137">
        <v>21.5</v>
      </c>
      <c r="R1235" s="138">
        <v>0.0566</v>
      </c>
      <c r="S1235" s="125">
        <f t="shared" ref="S1235:S1248" si="312">Q1235/M1235*D1235</f>
        <v>0</v>
      </c>
      <c r="T1235" s="126">
        <f t="shared" ref="T1235:T1248" si="313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8">
        <v>39.01</v>
      </c>
      <c r="F1236" s="75">
        <f t="shared" si="311"/>
        <v>39.01</v>
      </c>
      <c r="G1236" s="75">
        <f t="shared" si="309"/>
        <v>31.208</v>
      </c>
      <c r="H1236" s="76">
        <v>7400</v>
      </c>
      <c r="I1236" s="72"/>
      <c r="J1236" s="72"/>
      <c r="K1236" s="75" t="str">
        <f t="shared" si="306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6" t="s">
        <v>3186</v>
      </c>
      <c r="Q1236" s="137">
        <v>22</v>
      </c>
      <c r="R1236" s="138">
        <v>0.0566</v>
      </c>
      <c r="S1236" s="125">
        <f t="shared" si="312"/>
        <v>0</v>
      </c>
      <c r="T1236" s="126">
        <f t="shared" si="313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8">
        <v>52.96</v>
      </c>
      <c r="F1237" s="75">
        <f t="shared" si="311"/>
        <v>52.96</v>
      </c>
      <c r="G1237" s="75">
        <f t="shared" si="309"/>
        <v>42.368</v>
      </c>
      <c r="H1237" s="76">
        <v>2699</v>
      </c>
      <c r="I1237" s="72"/>
      <c r="J1237" s="72"/>
      <c r="K1237" s="75" t="str">
        <f t="shared" si="306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6" t="s">
        <v>3189</v>
      </c>
      <c r="Q1237" s="137">
        <v>20</v>
      </c>
      <c r="R1237" s="138">
        <v>0.0566</v>
      </c>
      <c r="S1237" s="125">
        <f t="shared" si="312"/>
        <v>0</v>
      </c>
      <c r="T1237" s="126">
        <f t="shared" si="313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8">
        <v>60.04</v>
      </c>
      <c r="F1238" s="75">
        <f t="shared" si="311"/>
        <v>60.04</v>
      </c>
      <c r="G1238" s="75">
        <f t="shared" si="309"/>
        <v>48.032</v>
      </c>
      <c r="H1238" s="76">
        <v>3299</v>
      </c>
      <c r="I1238" s="72"/>
      <c r="J1238" s="72"/>
      <c r="K1238" s="75" t="str">
        <f t="shared" si="306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6" t="s">
        <v>3192</v>
      </c>
      <c r="Q1238" s="137">
        <v>21</v>
      </c>
      <c r="R1238" s="138">
        <v>0.0566</v>
      </c>
      <c r="S1238" s="125">
        <f t="shared" si="312"/>
        <v>0</v>
      </c>
      <c r="T1238" s="126">
        <f t="shared" si="313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8">
        <v>51.32</v>
      </c>
      <c r="F1239" s="75">
        <f t="shared" si="311"/>
        <v>51.32</v>
      </c>
      <c r="G1239" s="75">
        <f t="shared" si="309"/>
        <v>41.056</v>
      </c>
      <c r="H1239" s="76">
        <v>4299</v>
      </c>
      <c r="I1239" s="72"/>
      <c r="J1239" s="72"/>
      <c r="K1239" s="75" t="str">
        <f t="shared" si="306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6" t="s">
        <v>3195</v>
      </c>
      <c r="Q1239" s="137">
        <v>21</v>
      </c>
      <c r="R1239" s="138">
        <v>0.0566</v>
      </c>
      <c r="S1239" s="125">
        <f t="shared" si="312"/>
        <v>0</v>
      </c>
      <c r="T1239" s="126">
        <f t="shared" si="313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8">
        <v>60.04</v>
      </c>
      <c r="F1240" s="75">
        <f t="shared" si="311"/>
        <v>60.04</v>
      </c>
      <c r="G1240" s="75">
        <f t="shared" si="309"/>
        <v>48.032</v>
      </c>
      <c r="H1240" s="76">
        <v>1601</v>
      </c>
      <c r="I1240" s="72"/>
      <c r="J1240" s="72"/>
      <c r="K1240" s="75" t="str">
        <f t="shared" si="306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6" t="s">
        <v>3198</v>
      </c>
      <c r="Q1240" s="137">
        <v>22.5</v>
      </c>
      <c r="R1240" s="138">
        <v>0.0566</v>
      </c>
      <c r="S1240" s="125">
        <f t="shared" si="312"/>
        <v>0</v>
      </c>
      <c r="T1240" s="126">
        <f t="shared" si="313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8">
        <v>68.77</v>
      </c>
      <c r="F1241" s="75">
        <f t="shared" si="311"/>
        <v>68.77</v>
      </c>
      <c r="G1241" s="75">
        <f t="shared" si="309"/>
        <v>55.016</v>
      </c>
      <c r="H1241" s="76">
        <v>1298</v>
      </c>
      <c r="I1241" s="72"/>
      <c r="J1241" s="72"/>
      <c r="K1241" s="75" t="str">
        <f t="shared" si="306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6" t="s">
        <v>3201</v>
      </c>
      <c r="Q1241" s="137">
        <v>19</v>
      </c>
      <c r="R1241" s="138">
        <v>0.0566</v>
      </c>
      <c r="S1241" s="125">
        <f t="shared" si="312"/>
        <v>0</v>
      </c>
      <c r="T1241" s="126">
        <f t="shared" si="313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8">
        <v>70.29</v>
      </c>
      <c r="F1242" s="75">
        <f t="shared" si="311"/>
        <v>70.29</v>
      </c>
      <c r="G1242" s="75">
        <f t="shared" si="309"/>
        <v>56.232</v>
      </c>
      <c r="H1242" s="76">
        <v>1260</v>
      </c>
      <c r="I1242" s="72"/>
      <c r="J1242" s="72"/>
      <c r="K1242" s="75" t="str">
        <f t="shared" si="306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6" t="s">
        <v>3204</v>
      </c>
      <c r="Q1242" s="137">
        <v>21</v>
      </c>
      <c r="R1242" s="138">
        <v>0.0566</v>
      </c>
      <c r="S1242" s="125">
        <f t="shared" si="312"/>
        <v>0</v>
      </c>
      <c r="T1242" s="126">
        <f t="shared" si="313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8">
        <v>71.93</v>
      </c>
      <c r="F1243" s="75">
        <f t="shared" si="311"/>
        <v>71.93</v>
      </c>
      <c r="G1243" s="75">
        <f t="shared" si="309"/>
        <v>57.544</v>
      </c>
      <c r="H1243" s="76">
        <v>1249</v>
      </c>
      <c r="I1243" s="72"/>
      <c r="J1243" s="72"/>
      <c r="K1243" s="75" t="str">
        <f t="shared" si="306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6" t="s">
        <v>3207</v>
      </c>
      <c r="Q1243" s="137">
        <v>19.8</v>
      </c>
      <c r="R1243" s="138">
        <v>0.0566</v>
      </c>
      <c r="S1243" s="125">
        <f t="shared" si="312"/>
        <v>0</v>
      </c>
      <c r="T1243" s="126">
        <f t="shared" si="313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8">
        <v>72.36</v>
      </c>
      <c r="F1244" s="75">
        <f t="shared" si="311"/>
        <v>72.36</v>
      </c>
      <c r="G1244" s="75">
        <f t="shared" si="309"/>
        <v>57.888</v>
      </c>
      <c r="H1244" s="76">
        <v>1548</v>
      </c>
      <c r="I1244" s="72"/>
      <c r="J1244" s="72"/>
      <c r="K1244" s="75" t="str">
        <f t="shared" si="306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6" t="s">
        <v>3210</v>
      </c>
      <c r="Q1244" s="137">
        <v>21</v>
      </c>
      <c r="R1244" s="138">
        <v>0.0566</v>
      </c>
      <c r="S1244" s="125">
        <f t="shared" si="312"/>
        <v>0</v>
      </c>
      <c r="T1244" s="126">
        <f t="shared" si="313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8">
        <v>80.25</v>
      </c>
      <c r="F1245" s="75">
        <f t="shared" si="311"/>
        <v>80.25</v>
      </c>
      <c r="G1245" s="75">
        <f t="shared" si="309"/>
        <v>64.2</v>
      </c>
      <c r="H1245" s="76">
        <v>2148</v>
      </c>
      <c r="I1245" s="72"/>
      <c r="J1245" s="72"/>
      <c r="K1245" s="75" t="str">
        <f t="shared" si="306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6" t="s">
        <v>3213</v>
      </c>
      <c r="Q1245" s="137">
        <v>19</v>
      </c>
      <c r="R1245" s="138">
        <v>0.0566</v>
      </c>
      <c r="S1245" s="125">
        <f t="shared" si="312"/>
        <v>0</v>
      </c>
      <c r="T1245" s="126">
        <f t="shared" si="313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8">
        <v>91.08</v>
      </c>
      <c r="F1246" s="75">
        <f t="shared" si="311"/>
        <v>91.08</v>
      </c>
      <c r="G1246" s="75">
        <f t="shared" si="309"/>
        <v>72.864</v>
      </c>
      <c r="H1246" s="76">
        <v>2798</v>
      </c>
      <c r="I1246" s="72"/>
      <c r="J1246" s="72"/>
      <c r="K1246" s="75" t="str">
        <f t="shared" si="306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6" t="s">
        <v>3216</v>
      </c>
      <c r="Q1246" s="137">
        <v>20</v>
      </c>
      <c r="R1246" s="138">
        <v>0.0566</v>
      </c>
      <c r="S1246" s="125">
        <f t="shared" si="312"/>
        <v>0</v>
      </c>
      <c r="T1246" s="126">
        <f t="shared" si="313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8">
        <v>82.77</v>
      </c>
      <c r="F1247" s="75">
        <f t="shared" si="311"/>
        <v>82.77</v>
      </c>
      <c r="G1247" s="75">
        <f t="shared" si="309"/>
        <v>66.216</v>
      </c>
      <c r="H1247" s="76">
        <v>2798</v>
      </c>
      <c r="I1247" s="72"/>
      <c r="J1247" s="72"/>
      <c r="K1247" s="75" t="str">
        <f t="shared" si="306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6" t="s">
        <v>3219</v>
      </c>
      <c r="Q1247" s="137">
        <v>19</v>
      </c>
      <c r="R1247" s="138">
        <v>0.0566</v>
      </c>
      <c r="S1247" s="125">
        <f t="shared" si="312"/>
        <v>0</v>
      </c>
      <c r="T1247" s="126">
        <f t="shared" si="313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8">
        <v>92.31</v>
      </c>
      <c r="F1248" s="75">
        <f t="shared" si="311"/>
        <v>92.31</v>
      </c>
      <c r="G1248" s="75">
        <f t="shared" ref="G1248:G1311" si="314">E1248-(20*E1248/100)</f>
        <v>73.848</v>
      </c>
      <c r="H1248" s="76">
        <v>48</v>
      </c>
      <c r="I1248" s="72"/>
      <c r="J1248" s="72"/>
      <c r="K1248" s="75" t="str">
        <f t="shared" si="306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6" t="s">
        <v>3222</v>
      </c>
      <c r="Q1248" s="137">
        <v>20</v>
      </c>
      <c r="R1248" s="138">
        <v>0.0566</v>
      </c>
      <c r="S1248" s="125">
        <f t="shared" si="312"/>
        <v>0</v>
      </c>
      <c r="T1248" s="126">
        <f t="shared" si="313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6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8">
        <v>17.77</v>
      </c>
      <c r="F1250" s="75">
        <f t="shared" ref="F1250:F1274" si="315">E1250-E1250*$G$2%</f>
        <v>17.77</v>
      </c>
      <c r="G1250" s="75">
        <f t="shared" si="314"/>
        <v>14.216</v>
      </c>
      <c r="H1250" s="76">
        <v>3700</v>
      </c>
      <c r="I1250" s="72"/>
      <c r="J1250" s="72"/>
      <c r="K1250" s="75" t="str">
        <f t="shared" si="306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6">Q1250/M1250*D1250</f>
        <v>0</v>
      </c>
      <c r="T1250" s="126">
        <f t="shared" ref="T1250:T1274" si="317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8">
        <v>24.29</v>
      </c>
      <c r="F1251" s="75">
        <f t="shared" si="315"/>
        <v>24.29</v>
      </c>
      <c r="G1251" s="75">
        <f t="shared" si="314"/>
        <v>19.432</v>
      </c>
      <c r="H1251" s="78"/>
      <c r="I1251" s="72"/>
      <c r="J1251" s="72"/>
      <c r="K1251" s="75" t="str">
        <f t="shared" si="306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6"/>
        <v>0</v>
      </c>
      <c r="T1251" s="126">
        <f t="shared" si="317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8">
        <v>31.08</v>
      </c>
      <c r="F1252" s="75">
        <f t="shared" si="315"/>
        <v>31.08</v>
      </c>
      <c r="G1252" s="75">
        <f t="shared" si="314"/>
        <v>24.864</v>
      </c>
      <c r="H1252" s="76">
        <v>600</v>
      </c>
      <c r="I1252" s="72"/>
      <c r="J1252" s="72"/>
      <c r="K1252" s="75" t="str">
        <f t="shared" si="306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6"/>
        <v>0</v>
      </c>
      <c r="T1252" s="126">
        <f t="shared" si="317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8">
        <v>33.07</v>
      </c>
      <c r="F1253" s="75">
        <f t="shared" si="315"/>
        <v>33.07</v>
      </c>
      <c r="G1253" s="75">
        <f t="shared" si="314"/>
        <v>26.456</v>
      </c>
      <c r="H1253" s="78"/>
      <c r="I1253" s="72"/>
      <c r="J1253" s="72"/>
      <c r="K1253" s="75" t="str">
        <f t="shared" si="306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6"/>
        <v>0</v>
      </c>
      <c r="T1253" s="126">
        <f t="shared" si="317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8">
        <v>60.17</v>
      </c>
      <c r="F1254" s="75">
        <f t="shared" si="315"/>
        <v>60.17</v>
      </c>
      <c r="G1254" s="75">
        <f t="shared" si="314"/>
        <v>48.136</v>
      </c>
      <c r="H1254" s="78"/>
      <c r="I1254" s="72"/>
      <c r="J1254" s="72"/>
      <c r="K1254" s="75" t="str">
        <f t="shared" si="306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6"/>
        <v>0</v>
      </c>
      <c r="T1254" s="126">
        <f t="shared" si="317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8">
        <v>30.05</v>
      </c>
      <c r="F1255" s="75">
        <f t="shared" si="315"/>
        <v>30.05</v>
      </c>
      <c r="G1255" s="75">
        <f t="shared" si="314"/>
        <v>24.04</v>
      </c>
      <c r="H1255" s="78"/>
      <c r="I1255" s="72"/>
      <c r="J1255" s="72" t="s">
        <v>361</v>
      </c>
      <c r="K1255" s="75" t="str">
        <f t="shared" si="306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6"/>
        <v>0</v>
      </c>
      <c r="T1255" s="126">
        <f t="shared" si="317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8">
        <v>38.82</v>
      </c>
      <c r="F1256" s="75">
        <f t="shared" si="315"/>
        <v>38.82</v>
      </c>
      <c r="G1256" s="75">
        <f t="shared" si="314"/>
        <v>31.056</v>
      </c>
      <c r="H1256" s="76">
        <v>1400</v>
      </c>
      <c r="I1256" s="72"/>
      <c r="J1256" s="72"/>
      <c r="K1256" s="75" t="str">
        <f t="shared" si="306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6"/>
        <v>0</v>
      </c>
      <c r="T1256" s="126">
        <f t="shared" si="317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8">
        <v>50.01</v>
      </c>
      <c r="F1257" s="75">
        <f t="shared" si="315"/>
        <v>50.01</v>
      </c>
      <c r="G1257" s="75">
        <f t="shared" si="314"/>
        <v>40.008</v>
      </c>
      <c r="H1257" s="76">
        <v>450</v>
      </c>
      <c r="I1257" s="72"/>
      <c r="J1257" s="72"/>
      <c r="K1257" s="75" t="str">
        <f t="shared" si="306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6"/>
        <v>0</v>
      </c>
      <c r="T1257" s="126">
        <f t="shared" si="317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8">
        <v>52.19</v>
      </c>
      <c r="F1258" s="75">
        <f t="shared" si="315"/>
        <v>52.19</v>
      </c>
      <c r="G1258" s="75">
        <f t="shared" si="314"/>
        <v>41.752</v>
      </c>
      <c r="H1258" s="76">
        <v>1150</v>
      </c>
      <c r="I1258" s="72"/>
      <c r="J1258" s="72"/>
      <c r="K1258" s="75" t="str">
        <f t="shared" ref="K1258:K1321" si="318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6"/>
        <v>0</v>
      </c>
      <c r="T1258" s="126">
        <f t="shared" si="317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8">
        <v>102.65</v>
      </c>
      <c r="F1259" s="75">
        <f t="shared" si="315"/>
        <v>102.65</v>
      </c>
      <c r="G1259" s="75">
        <f t="shared" si="314"/>
        <v>82.12</v>
      </c>
      <c r="H1259" s="76">
        <v>150</v>
      </c>
      <c r="I1259" s="72"/>
      <c r="J1259" s="72"/>
      <c r="K1259" s="75" t="str">
        <f t="shared" si="318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6"/>
        <v>0</v>
      </c>
      <c r="T1259" s="126">
        <f t="shared" si="317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8">
        <v>34.95</v>
      </c>
      <c r="F1260" s="75">
        <f t="shared" si="315"/>
        <v>34.95</v>
      </c>
      <c r="G1260" s="75">
        <f t="shared" si="314"/>
        <v>27.96</v>
      </c>
      <c r="H1260" s="76">
        <v>1100</v>
      </c>
      <c r="I1260" s="72"/>
      <c r="J1260" s="72"/>
      <c r="K1260" s="75" t="str">
        <f t="shared" si="318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6"/>
        <v>0</v>
      </c>
      <c r="T1260" s="126">
        <f t="shared" si="317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8">
        <v>44.06</v>
      </c>
      <c r="F1261" s="75">
        <f t="shared" si="315"/>
        <v>44.06</v>
      </c>
      <c r="G1261" s="75">
        <f t="shared" si="314"/>
        <v>35.248</v>
      </c>
      <c r="H1261" s="76">
        <v>1100</v>
      </c>
      <c r="I1261" s="72"/>
      <c r="J1261" s="72"/>
      <c r="K1261" s="75" t="str">
        <f t="shared" si="318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6"/>
        <v>0</v>
      </c>
      <c r="T1261" s="126">
        <f t="shared" si="317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8">
        <v>55.46</v>
      </c>
      <c r="F1262" s="75">
        <f t="shared" si="315"/>
        <v>55.46</v>
      </c>
      <c r="G1262" s="75">
        <f t="shared" si="314"/>
        <v>44.368</v>
      </c>
      <c r="H1262" s="76">
        <v>797</v>
      </c>
      <c r="I1262" s="72"/>
      <c r="J1262" s="72"/>
      <c r="K1262" s="75" t="str">
        <f t="shared" si="318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6"/>
        <v>0</v>
      </c>
      <c r="T1262" s="126">
        <f t="shared" si="317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8">
        <v>102.14</v>
      </c>
      <c r="F1263" s="75">
        <f t="shared" si="315"/>
        <v>102.14</v>
      </c>
      <c r="G1263" s="75">
        <f t="shared" si="314"/>
        <v>81.712</v>
      </c>
      <c r="H1263" s="76">
        <v>594</v>
      </c>
      <c r="I1263" s="72"/>
      <c r="J1263" s="72"/>
      <c r="K1263" s="75" t="str">
        <f t="shared" si="318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6"/>
        <v>0</v>
      </c>
      <c r="T1263" s="126">
        <f t="shared" si="317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8">
        <v>65.02</v>
      </c>
      <c r="F1264" s="75">
        <f t="shared" si="315"/>
        <v>65.02</v>
      </c>
      <c r="G1264" s="75">
        <f t="shared" si="314"/>
        <v>52.016</v>
      </c>
      <c r="H1264" s="78"/>
      <c r="I1264" s="72"/>
      <c r="J1264" s="72"/>
      <c r="K1264" s="75" t="str">
        <f t="shared" si="318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6"/>
        <v>0</v>
      </c>
      <c r="T1264" s="126">
        <f t="shared" si="317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8">
        <v>121.96</v>
      </c>
      <c r="F1265" s="75">
        <f t="shared" si="315"/>
        <v>121.96</v>
      </c>
      <c r="G1265" s="75">
        <f t="shared" si="314"/>
        <v>97.568</v>
      </c>
      <c r="H1265" s="78"/>
      <c r="I1265" s="72"/>
      <c r="J1265" s="72"/>
      <c r="K1265" s="75" t="str">
        <f t="shared" si="318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6"/>
        <v>0</v>
      </c>
      <c r="T1265" s="126">
        <f t="shared" si="317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8">
        <v>157.2</v>
      </c>
      <c r="F1266" s="75">
        <f t="shared" si="315"/>
        <v>157.2</v>
      </c>
      <c r="G1266" s="75">
        <f t="shared" si="314"/>
        <v>125.76</v>
      </c>
      <c r="H1266" s="76">
        <v>240</v>
      </c>
      <c r="I1266" s="72"/>
      <c r="J1266" s="72"/>
      <c r="K1266" s="75" t="str">
        <f t="shared" si="318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6"/>
        <v>0</v>
      </c>
      <c r="T1266" s="126">
        <f t="shared" si="317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8">
        <v>295.06</v>
      </c>
      <c r="F1267" s="75">
        <f t="shared" si="315"/>
        <v>295.06</v>
      </c>
      <c r="G1267" s="75">
        <f t="shared" si="314"/>
        <v>236.048</v>
      </c>
      <c r="H1267" s="76">
        <v>510</v>
      </c>
      <c r="I1267" s="72"/>
      <c r="J1267" s="72"/>
      <c r="K1267" s="75" t="str">
        <f t="shared" si="318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6"/>
        <v>0</v>
      </c>
      <c r="T1267" s="126">
        <f t="shared" si="317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8">
        <v>112.6</v>
      </c>
      <c r="F1268" s="75">
        <f t="shared" si="315"/>
        <v>112.6</v>
      </c>
      <c r="G1268" s="75">
        <f t="shared" si="314"/>
        <v>90.08</v>
      </c>
      <c r="H1268" s="76">
        <v>250</v>
      </c>
      <c r="I1268" s="72"/>
      <c r="J1268" s="72"/>
      <c r="K1268" s="75" t="str">
        <f t="shared" si="318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6"/>
        <v>0</v>
      </c>
      <c r="T1268" s="126">
        <f t="shared" si="317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8">
        <v>148.93</v>
      </c>
      <c r="F1269" s="75">
        <f t="shared" si="315"/>
        <v>148.93</v>
      </c>
      <c r="G1269" s="75">
        <f t="shared" si="314"/>
        <v>119.144</v>
      </c>
      <c r="H1269" s="76">
        <v>30</v>
      </c>
      <c r="I1269" s="72"/>
      <c r="J1269" s="72"/>
      <c r="K1269" s="75" t="str">
        <f t="shared" si="318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6"/>
        <v>0</v>
      </c>
      <c r="T1269" s="126">
        <f t="shared" si="317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8">
        <v>208.77</v>
      </c>
      <c r="F1270" s="75">
        <f t="shared" si="315"/>
        <v>208.77</v>
      </c>
      <c r="G1270" s="75">
        <f t="shared" si="314"/>
        <v>167.016</v>
      </c>
      <c r="H1270" s="78"/>
      <c r="I1270" s="72"/>
      <c r="J1270" s="72" t="s">
        <v>361</v>
      </c>
      <c r="K1270" s="75" t="str">
        <f t="shared" si="318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6"/>
        <v>0</v>
      </c>
      <c r="T1270" s="126">
        <f t="shared" si="317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8">
        <v>392.71</v>
      </c>
      <c r="F1271" s="75">
        <f t="shared" si="315"/>
        <v>392.71</v>
      </c>
      <c r="G1271" s="75">
        <f t="shared" si="314"/>
        <v>314.168</v>
      </c>
      <c r="H1271" s="76">
        <v>70</v>
      </c>
      <c r="I1271" s="72"/>
      <c r="J1271" s="72"/>
      <c r="K1271" s="75" t="str">
        <f t="shared" si="318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6"/>
        <v>0</v>
      </c>
      <c r="T1271" s="126">
        <f t="shared" si="317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8">
        <v>175.69</v>
      </c>
      <c r="F1272" s="75">
        <f t="shared" si="315"/>
        <v>175.69</v>
      </c>
      <c r="G1272" s="75">
        <f t="shared" si="314"/>
        <v>140.552</v>
      </c>
      <c r="H1272" s="76">
        <v>217</v>
      </c>
      <c r="I1272" s="72"/>
      <c r="J1272" s="72"/>
      <c r="K1272" s="75" t="str">
        <f t="shared" si="318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6"/>
        <v>0</v>
      </c>
      <c r="T1272" s="126">
        <f t="shared" si="317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8">
        <v>200.05</v>
      </c>
      <c r="F1273" s="75">
        <f t="shared" si="315"/>
        <v>200.05</v>
      </c>
      <c r="G1273" s="75">
        <f t="shared" si="314"/>
        <v>160.04</v>
      </c>
      <c r="H1273" s="78"/>
      <c r="I1273" s="72"/>
      <c r="J1273" s="72"/>
      <c r="K1273" s="75" t="str">
        <f t="shared" si="318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6"/>
        <v>0</v>
      </c>
      <c r="T1273" s="126">
        <f t="shared" si="317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8">
        <v>329.74</v>
      </c>
      <c r="F1274" s="75">
        <f t="shared" si="315"/>
        <v>329.74</v>
      </c>
      <c r="G1274" s="75">
        <f t="shared" si="314"/>
        <v>263.792</v>
      </c>
      <c r="H1274" s="76">
        <v>40</v>
      </c>
      <c r="I1274" s="72"/>
      <c r="J1274" s="72"/>
      <c r="K1274" s="75" t="str">
        <f t="shared" si="318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6"/>
        <v>0</v>
      </c>
      <c r="T1274" s="126">
        <f t="shared" si="317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9"/>
      <c r="F1275" s="64"/>
      <c r="G1275" s="75"/>
      <c r="H1275" s="78"/>
      <c r="I1275" s="107"/>
      <c r="J1275" s="107"/>
      <c r="K1275" s="75" t="str">
        <f t="shared" si="318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8">
        <v>180.95</v>
      </c>
      <c r="F1276" s="75">
        <f t="shared" ref="F1276:F1289" si="319">E1276-E1276*$G$2%</f>
        <v>180.95</v>
      </c>
      <c r="G1276" s="75">
        <f t="shared" si="314"/>
        <v>144.76</v>
      </c>
      <c r="H1276" s="76">
        <v>1760</v>
      </c>
      <c r="I1276" s="72"/>
      <c r="J1276" s="72"/>
      <c r="K1276" s="75" t="str">
        <f t="shared" si="318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6" t="s">
        <v>3295</v>
      </c>
      <c r="Q1276" s="137">
        <v>23</v>
      </c>
      <c r="R1276" s="138">
        <v>0.03270267</v>
      </c>
      <c r="S1276" s="125">
        <f t="shared" ref="S1276:S1289" si="320">Q1276/M1276*D1276</f>
        <v>0</v>
      </c>
      <c r="T1276" s="126">
        <f t="shared" ref="T1276:T1289" si="321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8">
        <v>245.51</v>
      </c>
      <c r="F1277" s="75">
        <f t="shared" si="319"/>
        <v>245.51</v>
      </c>
      <c r="G1277" s="75">
        <f t="shared" si="314"/>
        <v>196.408</v>
      </c>
      <c r="H1277" s="76">
        <v>1460</v>
      </c>
      <c r="I1277" s="72"/>
      <c r="J1277" s="72"/>
      <c r="K1277" s="75" t="str">
        <f t="shared" si="318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6" t="s">
        <v>3298</v>
      </c>
      <c r="Q1277" s="137">
        <v>26</v>
      </c>
      <c r="R1277" s="138">
        <v>0.0361669</v>
      </c>
      <c r="S1277" s="125">
        <f t="shared" si="320"/>
        <v>0</v>
      </c>
      <c r="T1277" s="126">
        <f t="shared" si="321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8">
        <v>285.64</v>
      </c>
      <c r="F1278" s="75">
        <f t="shared" si="319"/>
        <v>285.64</v>
      </c>
      <c r="G1278" s="75">
        <f t="shared" si="314"/>
        <v>228.512</v>
      </c>
      <c r="H1278" s="76">
        <v>630</v>
      </c>
      <c r="I1278" s="72"/>
      <c r="J1278" s="72"/>
      <c r="K1278" s="75" t="str">
        <f t="shared" si="318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6" t="s">
        <v>3301</v>
      </c>
      <c r="Q1278" s="137">
        <v>18</v>
      </c>
      <c r="R1278" s="138">
        <v>0.03241825</v>
      </c>
      <c r="S1278" s="125">
        <f t="shared" si="320"/>
        <v>0</v>
      </c>
      <c r="T1278" s="126">
        <f t="shared" si="321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8">
        <v>381.39</v>
      </c>
      <c r="F1279" s="75">
        <f t="shared" si="319"/>
        <v>381.39</v>
      </c>
      <c r="G1279" s="75">
        <f t="shared" si="314"/>
        <v>305.112</v>
      </c>
      <c r="H1279" s="76">
        <v>50</v>
      </c>
      <c r="I1279" s="72"/>
      <c r="J1279" s="72"/>
      <c r="K1279" s="75" t="str">
        <f t="shared" si="318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6" t="s">
        <v>3304</v>
      </c>
      <c r="Q1279" s="137">
        <v>24</v>
      </c>
      <c r="R1279" s="138">
        <v>0.0396</v>
      </c>
      <c r="S1279" s="125">
        <f t="shared" si="320"/>
        <v>0</v>
      </c>
      <c r="T1279" s="126">
        <f t="shared" si="321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8">
        <v>482.27</v>
      </c>
      <c r="F1280" s="75">
        <f t="shared" si="319"/>
        <v>482.27</v>
      </c>
      <c r="G1280" s="75">
        <f t="shared" si="314"/>
        <v>385.816</v>
      </c>
      <c r="H1280" s="76">
        <v>440</v>
      </c>
      <c r="I1280" s="72"/>
      <c r="J1280" s="72"/>
      <c r="K1280" s="75" t="str">
        <f t="shared" si="318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6" t="s">
        <v>3307</v>
      </c>
      <c r="Q1280" s="137">
        <v>24.3</v>
      </c>
      <c r="R1280" s="138">
        <v>0.0351</v>
      </c>
      <c r="S1280" s="125">
        <f t="shared" si="320"/>
        <v>0</v>
      </c>
      <c r="T1280" s="126">
        <f t="shared" si="321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8">
        <v>615.05</v>
      </c>
      <c r="F1281" s="75">
        <f t="shared" si="319"/>
        <v>615.05</v>
      </c>
      <c r="G1281" s="75">
        <f t="shared" si="314"/>
        <v>492.04</v>
      </c>
      <c r="H1281" s="76">
        <v>40</v>
      </c>
      <c r="I1281" s="72"/>
      <c r="J1281" s="72"/>
      <c r="K1281" s="75" t="str">
        <f t="shared" si="318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6" t="s">
        <v>3310</v>
      </c>
      <c r="Q1281" s="137">
        <v>25</v>
      </c>
      <c r="R1281" s="138">
        <v>0.034974</v>
      </c>
      <c r="S1281" s="125">
        <f t="shared" si="320"/>
        <v>0</v>
      </c>
      <c r="T1281" s="126">
        <f t="shared" si="321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8">
        <v>610.05</v>
      </c>
      <c r="F1282" s="75">
        <f t="shared" si="319"/>
        <v>610.05</v>
      </c>
      <c r="G1282" s="75">
        <f t="shared" si="314"/>
        <v>488.04</v>
      </c>
      <c r="H1282" s="76">
        <v>130</v>
      </c>
      <c r="I1282" s="72"/>
      <c r="J1282" s="72"/>
      <c r="K1282" s="75" t="str">
        <f t="shared" si="318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6" t="s">
        <v>3313</v>
      </c>
      <c r="Q1282" s="137">
        <v>25</v>
      </c>
      <c r="R1282" s="138">
        <v>0.037323</v>
      </c>
      <c r="S1282" s="125">
        <f t="shared" si="320"/>
        <v>0</v>
      </c>
      <c r="T1282" s="126">
        <f t="shared" si="321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8">
        <v>824.76</v>
      </c>
      <c r="F1283" s="75">
        <f t="shared" si="319"/>
        <v>824.76</v>
      </c>
      <c r="G1283" s="75">
        <f t="shared" si="314"/>
        <v>659.808</v>
      </c>
      <c r="H1283" s="78"/>
      <c r="I1283" s="72"/>
      <c r="J1283" s="72" t="s">
        <v>361</v>
      </c>
      <c r="K1283" s="75" t="str">
        <f t="shared" si="318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6" t="s">
        <v>3316</v>
      </c>
      <c r="Q1283" s="137">
        <v>28</v>
      </c>
      <c r="R1283" s="138">
        <v>0.081</v>
      </c>
      <c r="S1283" s="125">
        <f t="shared" si="320"/>
        <v>0</v>
      </c>
      <c r="T1283" s="126">
        <f t="shared" si="321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8">
        <v>1282.59</v>
      </c>
      <c r="F1284" s="75">
        <f t="shared" si="319"/>
        <v>1282.59</v>
      </c>
      <c r="G1284" s="75">
        <f t="shared" si="314"/>
        <v>1026.072</v>
      </c>
      <c r="H1284" s="76">
        <v>110</v>
      </c>
      <c r="I1284" s="72"/>
      <c r="J1284" s="72"/>
      <c r="K1284" s="75" t="str">
        <f t="shared" si="318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6" t="s">
        <v>3319</v>
      </c>
      <c r="Q1284" s="137">
        <v>23</v>
      </c>
      <c r="R1284" s="138">
        <v>0.03551625</v>
      </c>
      <c r="S1284" s="125">
        <f t="shared" si="320"/>
        <v>0</v>
      </c>
      <c r="T1284" s="126">
        <f t="shared" si="321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8">
        <v>1716.94</v>
      </c>
      <c r="F1285" s="75">
        <f t="shared" si="319"/>
        <v>1716.94</v>
      </c>
      <c r="G1285" s="75">
        <f t="shared" si="314"/>
        <v>1373.552</v>
      </c>
      <c r="H1285" s="78"/>
      <c r="I1285" s="72"/>
      <c r="J1285" s="72"/>
      <c r="K1285" s="75" t="str">
        <f t="shared" si="318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6" t="s">
        <v>3322</v>
      </c>
      <c r="Q1285" s="137">
        <v>29</v>
      </c>
      <c r="R1285" s="138">
        <v>0.045443125</v>
      </c>
      <c r="S1285" s="125">
        <f t="shared" si="320"/>
        <v>0</v>
      </c>
      <c r="T1285" s="126">
        <f t="shared" si="321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8">
        <v>1719.93</v>
      </c>
      <c r="F1286" s="75">
        <f t="shared" si="319"/>
        <v>1719.93</v>
      </c>
      <c r="G1286" s="75">
        <f t="shared" si="314"/>
        <v>1375.944</v>
      </c>
      <c r="H1286" s="76">
        <v>41</v>
      </c>
      <c r="I1286" s="72"/>
      <c r="J1286" s="72"/>
      <c r="K1286" s="75" t="str">
        <f t="shared" si="318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6" t="s">
        <v>3325</v>
      </c>
      <c r="Q1286" s="137">
        <v>16.5</v>
      </c>
      <c r="R1286" s="138">
        <v>0.034228625</v>
      </c>
      <c r="S1286" s="125">
        <f t="shared" si="320"/>
        <v>0</v>
      </c>
      <c r="T1286" s="126">
        <f t="shared" si="321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8">
        <v>1895.43</v>
      </c>
      <c r="F1287" s="75">
        <f t="shared" si="319"/>
        <v>1895.43</v>
      </c>
      <c r="G1287" s="75">
        <f t="shared" si="314"/>
        <v>1516.344</v>
      </c>
      <c r="H1287" s="78"/>
      <c r="I1287" s="72"/>
      <c r="J1287" s="72" t="s">
        <v>361</v>
      </c>
      <c r="K1287" s="75" t="str">
        <f t="shared" si="318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6" t="s">
        <v>3328</v>
      </c>
      <c r="Q1287" s="137">
        <v>22.1</v>
      </c>
      <c r="R1287" s="138">
        <v>0.045443125</v>
      </c>
      <c r="S1287" s="125">
        <f t="shared" si="320"/>
        <v>0</v>
      </c>
      <c r="T1287" s="126">
        <f t="shared" si="321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8">
        <v>3219.52</v>
      </c>
      <c r="F1288" s="75">
        <f t="shared" si="319"/>
        <v>3219.52</v>
      </c>
      <c r="G1288" s="75">
        <f t="shared" si="314"/>
        <v>2575.616</v>
      </c>
      <c r="H1288" s="76">
        <v>38</v>
      </c>
      <c r="I1288" s="72"/>
      <c r="J1288" s="72"/>
      <c r="K1288" s="75" t="str">
        <f t="shared" si="318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6" t="s">
        <v>3331</v>
      </c>
      <c r="Q1288" s="137">
        <v>18.2</v>
      </c>
      <c r="R1288" s="138">
        <v>0.0246975</v>
      </c>
      <c r="S1288" s="125">
        <f t="shared" si="320"/>
        <v>0</v>
      </c>
      <c r="T1288" s="126">
        <f t="shared" si="321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8">
        <v>3905.76</v>
      </c>
      <c r="F1289" s="75">
        <f t="shared" si="319"/>
        <v>3905.76</v>
      </c>
      <c r="G1289" s="75">
        <f t="shared" si="314"/>
        <v>3124.608</v>
      </c>
      <c r="H1289" s="76">
        <v>16</v>
      </c>
      <c r="I1289" s="72"/>
      <c r="J1289" s="72"/>
      <c r="K1289" s="75" t="str">
        <f t="shared" si="318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6" t="s">
        <v>3334</v>
      </c>
      <c r="Q1289" s="137">
        <v>23.5</v>
      </c>
      <c r="R1289" s="138">
        <v>0.026477</v>
      </c>
      <c r="S1289" s="125">
        <f t="shared" si="320"/>
        <v>0</v>
      </c>
      <c r="T1289" s="126">
        <f t="shared" si="321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8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6">
        <v>125.9</v>
      </c>
      <c r="F1291" s="75">
        <f>E1291-E1291*$G$2%</f>
        <v>125.9</v>
      </c>
      <c r="G1291" s="75">
        <f t="shared" si="314"/>
        <v>100.72</v>
      </c>
      <c r="H1291" s="76">
        <v>400</v>
      </c>
      <c r="I1291" s="72"/>
      <c r="J1291" s="72"/>
      <c r="K1291" s="75" t="str">
        <f t="shared" si="318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6">
        <v>205.17</v>
      </c>
      <c r="F1292" s="75">
        <f>E1292-E1292*$G$2%</f>
        <v>205.17</v>
      </c>
      <c r="G1292" s="75">
        <f t="shared" si="314"/>
        <v>164.136</v>
      </c>
      <c r="H1292" s="76">
        <v>197</v>
      </c>
      <c r="I1292" s="72"/>
      <c r="J1292" s="72"/>
      <c r="K1292" s="75" t="str">
        <f t="shared" si="318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6">
        <v>285.95</v>
      </c>
      <c r="F1293" s="75">
        <f>E1293-E1293*$G$2%</f>
        <v>285.95</v>
      </c>
      <c r="G1293" s="75">
        <f t="shared" si="314"/>
        <v>228.76</v>
      </c>
      <c r="H1293" s="76">
        <v>149</v>
      </c>
      <c r="I1293" s="72"/>
      <c r="J1293" s="72"/>
      <c r="K1293" s="75" t="str">
        <f t="shared" si="318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6">
        <v>448.94</v>
      </c>
      <c r="F1294" s="75">
        <f>E1294-E1294*$G$2%</f>
        <v>448.94</v>
      </c>
      <c r="G1294" s="75">
        <f t="shared" si="314"/>
        <v>359.152</v>
      </c>
      <c r="H1294" s="76">
        <v>70</v>
      </c>
      <c r="I1294" s="72"/>
      <c r="J1294" s="72"/>
      <c r="K1294" s="75" t="str">
        <f t="shared" si="318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6">
        <v>625.76</v>
      </c>
      <c r="F1295" s="75">
        <f>E1295-E1295*$G$2%</f>
        <v>625.76</v>
      </c>
      <c r="G1295" s="75">
        <f t="shared" si="314"/>
        <v>500.608</v>
      </c>
      <c r="H1295" s="76">
        <v>34</v>
      </c>
      <c r="I1295" s="72"/>
      <c r="J1295" s="72"/>
      <c r="K1295" s="75" t="str">
        <f t="shared" si="318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6"/>
      <c r="F1296" s="75"/>
      <c r="G1296" s="75"/>
      <c r="H1296" s="78"/>
      <c r="I1296" s="72"/>
      <c r="J1296" s="72"/>
      <c r="K1296" s="75" t="str">
        <f t="shared" si="318"/>
        <v/>
      </c>
      <c r="L1296" s="72"/>
      <c r="M1296" s="72"/>
      <c r="N1296" s="149"/>
      <c r="O1296" s="149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10" t="s">
        <v>3350</v>
      </c>
      <c r="B1297" s="79" t="s">
        <v>3351</v>
      </c>
      <c r="C1297" s="72" t="s">
        <v>350</v>
      </c>
      <c r="D1297" s="73"/>
      <c r="E1297" s="206">
        <v>72.63</v>
      </c>
      <c r="F1297" s="75">
        <f t="shared" ref="F1297:F1302" si="322">E1297-E1297*$G$2%</f>
        <v>72.63</v>
      </c>
      <c r="G1297" s="75">
        <f t="shared" si="314"/>
        <v>58.104</v>
      </c>
      <c r="H1297" s="76">
        <v>860</v>
      </c>
      <c r="I1297" s="72"/>
      <c r="J1297" s="72"/>
      <c r="K1297" s="75" t="str">
        <f t="shared" si="318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3">Q1297/M1297*D1297</f>
        <v>0</v>
      </c>
      <c r="T1297" s="126">
        <f t="shared" ref="T1297:T1302" si="324">R1297/M1297*D1297</f>
        <v>0</v>
      </c>
      <c r="U1297" s="22"/>
    </row>
    <row r="1298" s="19" customFormat="1" outlineLevel="1" spans="1:21">
      <c r="A1298" s="211" t="s">
        <v>3352</v>
      </c>
      <c r="B1298" s="79" t="s">
        <v>3353</v>
      </c>
      <c r="C1298" s="72" t="s">
        <v>350</v>
      </c>
      <c r="D1298" s="73"/>
      <c r="E1298" s="206">
        <v>139.84</v>
      </c>
      <c r="F1298" s="75">
        <f t="shared" si="322"/>
        <v>139.84</v>
      </c>
      <c r="G1298" s="75">
        <f t="shared" si="314"/>
        <v>111.872</v>
      </c>
      <c r="H1298" s="78"/>
      <c r="I1298" s="72"/>
      <c r="J1298" s="72" t="s">
        <v>361</v>
      </c>
      <c r="K1298" s="75" t="str">
        <f t="shared" si="318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3"/>
        <v>0</v>
      </c>
      <c r="T1298" s="126">
        <f t="shared" si="324"/>
        <v>0</v>
      </c>
      <c r="U1298" s="22"/>
    </row>
    <row r="1299" s="19" customFormat="1" outlineLevel="1" spans="1:21">
      <c r="A1299" s="210" t="s">
        <v>3354</v>
      </c>
      <c r="B1299" s="79" t="s">
        <v>3355</v>
      </c>
      <c r="C1299" s="72" t="s">
        <v>350</v>
      </c>
      <c r="D1299" s="73"/>
      <c r="E1299" s="206">
        <v>69.17</v>
      </c>
      <c r="F1299" s="75">
        <f t="shared" si="322"/>
        <v>69.17</v>
      </c>
      <c r="G1299" s="75">
        <f t="shared" si="314"/>
        <v>55.336</v>
      </c>
      <c r="H1299" s="76">
        <v>960</v>
      </c>
      <c r="I1299" s="72"/>
      <c r="J1299" s="72"/>
      <c r="K1299" s="75" t="str">
        <f t="shared" si="318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3"/>
        <v>0</v>
      </c>
      <c r="T1299" s="126">
        <f t="shared" si="324"/>
        <v>0</v>
      </c>
      <c r="U1299" s="22"/>
    </row>
    <row r="1300" s="19" customFormat="1" outlineLevel="1" spans="1:21">
      <c r="A1300" s="210" t="s">
        <v>3356</v>
      </c>
      <c r="B1300" s="79" t="s">
        <v>3357</v>
      </c>
      <c r="C1300" s="72" t="s">
        <v>350</v>
      </c>
      <c r="D1300" s="73"/>
      <c r="E1300" s="206">
        <v>75.39</v>
      </c>
      <c r="F1300" s="75">
        <f t="shared" si="322"/>
        <v>75.39</v>
      </c>
      <c r="G1300" s="75">
        <f t="shared" si="314"/>
        <v>60.312</v>
      </c>
      <c r="H1300" s="76">
        <v>200</v>
      </c>
      <c r="I1300" s="72"/>
      <c r="J1300" s="72"/>
      <c r="K1300" s="75" t="str">
        <f t="shared" si="318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3"/>
        <v>0</v>
      </c>
      <c r="T1300" s="126">
        <f t="shared" si="324"/>
        <v>0</v>
      </c>
      <c r="U1300" s="22"/>
    </row>
    <row r="1301" s="19" customFormat="1" outlineLevel="1" spans="1:21">
      <c r="A1301" s="211" t="s">
        <v>3358</v>
      </c>
      <c r="B1301" s="79" t="s">
        <v>3359</v>
      </c>
      <c r="C1301" s="72" t="s">
        <v>350</v>
      </c>
      <c r="D1301" s="73"/>
      <c r="E1301" s="206">
        <v>100.72</v>
      </c>
      <c r="F1301" s="75">
        <f t="shared" si="322"/>
        <v>100.72</v>
      </c>
      <c r="G1301" s="75">
        <f t="shared" si="314"/>
        <v>80.576</v>
      </c>
      <c r="H1301" s="78"/>
      <c r="I1301" s="72"/>
      <c r="J1301" s="72"/>
      <c r="K1301" s="75" t="str">
        <f t="shared" si="318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3"/>
        <v>0</v>
      </c>
      <c r="T1301" s="126">
        <f t="shared" si="324"/>
        <v>0</v>
      </c>
      <c r="U1301" s="22"/>
    </row>
    <row r="1302" s="19" customFormat="1" outlineLevel="1" spans="1:21">
      <c r="A1302" s="211" t="s">
        <v>3360</v>
      </c>
      <c r="B1302" s="79" t="s">
        <v>3361</v>
      </c>
      <c r="C1302" s="72" t="s">
        <v>350</v>
      </c>
      <c r="D1302" s="73"/>
      <c r="E1302" s="206">
        <v>135.87</v>
      </c>
      <c r="F1302" s="75">
        <f t="shared" si="322"/>
        <v>135.87</v>
      </c>
      <c r="G1302" s="75">
        <f t="shared" si="314"/>
        <v>108.696</v>
      </c>
      <c r="H1302" s="78"/>
      <c r="I1302" s="72"/>
      <c r="J1302" s="72"/>
      <c r="K1302" s="75" t="str">
        <f t="shared" si="318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3"/>
        <v>0</v>
      </c>
      <c r="T1302" s="126">
        <f t="shared" si="324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8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771</v>
      </c>
      <c r="D1304" s="73"/>
      <c r="E1304" s="212">
        <v>195.74</v>
      </c>
      <c r="F1304" s="75">
        <f>E1304-E1304*$G$2%</f>
        <v>195.74</v>
      </c>
      <c r="G1304" s="75">
        <f t="shared" si="314"/>
        <v>156.592</v>
      </c>
      <c r="H1304" s="76">
        <v>877</v>
      </c>
      <c r="I1304" s="72"/>
      <c r="J1304" s="72"/>
      <c r="K1304" s="75" t="str">
        <f t="shared" si="318"/>
        <v/>
      </c>
      <c r="L1304" s="167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771</v>
      </c>
      <c r="D1305" s="73"/>
      <c r="E1305" s="212">
        <v>330.29</v>
      </c>
      <c r="F1305" s="75">
        <f>E1305-E1305*$G$2%</f>
        <v>330.29</v>
      </c>
      <c r="G1305" s="75">
        <f t="shared" si="314"/>
        <v>264.232</v>
      </c>
      <c r="H1305" s="76">
        <v>616</v>
      </c>
      <c r="I1305" s="72"/>
      <c r="J1305" s="72"/>
      <c r="K1305" s="75" t="str">
        <f t="shared" si="318"/>
        <v/>
      </c>
      <c r="L1305" s="167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771</v>
      </c>
      <c r="D1306" s="73"/>
      <c r="E1306" s="212">
        <v>392.76</v>
      </c>
      <c r="F1306" s="75">
        <f>E1306-E1306*$G$2%</f>
        <v>392.76</v>
      </c>
      <c r="G1306" s="75">
        <f t="shared" si="314"/>
        <v>314.208</v>
      </c>
      <c r="H1306" s="76">
        <v>700</v>
      </c>
      <c r="I1306" s="72"/>
      <c r="J1306" s="72"/>
      <c r="K1306" s="75" t="str">
        <f t="shared" si="318"/>
        <v/>
      </c>
      <c r="L1306" s="167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771</v>
      </c>
      <c r="D1307" s="73"/>
      <c r="E1307" s="212">
        <v>745.9</v>
      </c>
      <c r="F1307" s="75">
        <f>E1307-E1307*$G$2%</f>
        <v>745.9</v>
      </c>
      <c r="G1307" s="75">
        <f t="shared" si="314"/>
        <v>596.72</v>
      </c>
      <c r="H1307" s="76">
        <v>24</v>
      </c>
      <c r="I1307" s="72"/>
      <c r="J1307" s="72" t="s">
        <v>361</v>
      </c>
      <c r="K1307" s="75" t="str">
        <f t="shared" si="318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2"/>
      <c r="F1308" s="75"/>
      <c r="G1308" s="75"/>
      <c r="H1308" s="78"/>
      <c r="I1308" s="72"/>
      <c r="J1308" s="72"/>
      <c r="K1308" s="75" t="str">
        <f t="shared" si="318"/>
        <v/>
      </c>
      <c r="L1308" s="72"/>
      <c r="M1308" s="72"/>
      <c r="N1308" s="149"/>
      <c r="O1308" s="149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771</v>
      </c>
      <c r="D1309" s="73"/>
      <c r="E1309" s="212">
        <v>195.74</v>
      </c>
      <c r="F1309" s="75">
        <f>E1309-E1309*$G$2%</f>
        <v>195.74</v>
      </c>
      <c r="G1309" s="75">
        <f t="shared" si="314"/>
        <v>156.592</v>
      </c>
      <c r="H1309" s="78"/>
      <c r="I1309" s="72"/>
      <c r="J1309" s="72" t="s">
        <v>361</v>
      </c>
      <c r="K1309" s="75" t="str">
        <f t="shared" si="318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771</v>
      </c>
      <c r="D1310" s="73"/>
      <c r="E1310" s="212">
        <v>330.29</v>
      </c>
      <c r="F1310" s="75">
        <f>E1310-E1310*$G$2%</f>
        <v>330.29</v>
      </c>
      <c r="G1310" s="75">
        <f t="shared" si="314"/>
        <v>264.232</v>
      </c>
      <c r="H1310" s="78"/>
      <c r="I1310" s="72"/>
      <c r="J1310" s="72" t="s">
        <v>361</v>
      </c>
      <c r="K1310" s="75" t="str">
        <f t="shared" si="318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771</v>
      </c>
      <c r="D1311" s="73"/>
      <c r="E1311" s="212">
        <v>392.76</v>
      </c>
      <c r="F1311" s="75">
        <f>E1311-E1311*$G$2%</f>
        <v>392.76</v>
      </c>
      <c r="G1311" s="75">
        <f t="shared" si="314"/>
        <v>314.208</v>
      </c>
      <c r="H1311" s="76">
        <v>1</v>
      </c>
      <c r="I1311" s="72"/>
      <c r="J1311" s="72" t="s">
        <v>361</v>
      </c>
      <c r="K1311" s="75" t="str">
        <f t="shared" si="318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771</v>
      </c>
      <c r="D1312" s="73"/>
      <c r="E1312" s="212">
        <v>745.9</v>
      </c>
      <c r="F1312" s="75">
        <f>E1312-E1312*$G$2%</f>
        <v>745.9</v>
      </c>
      <c r="G1312" s="75">
        <f t="shared" ref="G1312:G1375" si="325">E1312-(20*E1312/100)</f>
        <v>596.72</v>
      </c>
      <c r="H1312" s="76">
        <v>1</v>
      </c>
      <c r="I1312" s="72"/>
      <c r="J1312" s="72" t="s">
        <v>361</v>
      </c>
      <c r="K1312" s="75" t="str">
        <f t="shared" si="318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8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26">E1314-E1314*$G$2%</f>
        <v>41.05</v>
      </c>
      <c r="G1314" s="75">
        <f t="shared" si="325"/>
        <v>32.84</v>
      </c>
      <c r="H1314" s="78"/>
      <c r="I1314" s="72"/>
      <c r="J1314" s="72" t="s">
        <v>361</v>
      </c>
      <c r="K1314" s="75" t="str">
        <f t="shared" si="318"/>
        <v/>
      </c>
      <c r="L1314" s="167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7">Q1314/M1314*D1314</f>
        <v>0</v>
      </c>
      <c r="T1314" s="126">
        <f t="shared" ref="T1314:T1349" si="328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26"/>
        <v>55.9</v>
      </c>
      <c r="G1315" s="75">
        <f t="shared" si="325"/>
        <v>44.72</v>
      </c>
      <c r="H1315" s="76">
        <v>1152</v>
      </c>
      <c r="I1315" s="72"/>
      <c r="J1315" s="72"/>
      <c r="K1315" s="75" t="str">
        <f t="shared" si="318"/>
        <v/>
      </c>
      <c r="L1315" s="167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7"/>
        <v>0</v>
      </c>
      <c r="T1315" s="126">
        <f t="shared" si="328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26"/>
        <v>58.94</v>
      </c>
      <c r="G1316" s="75">
        <f t="shared" si="325"/>
        <v>47.152</v>
      </c>
      <c r="H1316" s="76">
        <v>2370</v>
      </c>
      <c r="I1316" s="72"/>
      <c r="J1316" s="72"/>
      <c r="K1316" s="75" t="str">
        <f t="shared" si="318"/>
        <v/>
      </c>
      <c r="L1316" s="167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7"/>
        <v>0</v>
      </c>
      <c r="T1316" s="126">
        <f t="shared" si="328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26"/>
        <v>83.79</v>
      </c>
      <c r="G1317" s="75">
        <f t="shared" si="325"/>
        <v>67.032</v>
      </c>
      <c r="H1317" s="76">
        <v>3566</v>
      </c>
      <c r="I1317" s="72"/>
      <c r="J1317" s="72"/>
      <c r="K1317" s="75" t="str">
        <f t="shared" si="318"/>
        <v/>
      </c>
      <c r="L1317" s="167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7"/>
        <v>0</v>
      </c>
      <c r="T1317" s="126">
        <f t="shared" si="328"/>
        <v>0</v>
      </c>
    </row>
    <row r="1318" outlineLevel="1" spans="1:20">
      <c r="A1318" s="84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26"/>
        <v>132.92</v>
      </c>
      <c r="G1318" s="75">
        <f t="shared" si="325"/>
        <v>106.336</v>
      </c>
      <c r="H1318" s="76">
        <v>4170</v>
      </c>
      <c r="I1318" s="72"/>
      <c r="J1318" s="72"/>
      <c r="K1318" s="75" t="str">
        <f t="shared" si="318"/>
        <v/>
      </c>
      <c r="L1318" s="167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7"/>
        <v>0</v>
      </c>
      <c r="T1318" s="126">
        <f t="shared" si="328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26"/>
        <v>75.5</v>
      </c>
      <c r="G1319" s="75">
        <f t="shared" si="325"/>
        <v>60.4</v>
      </c>
      <c r="H1319" s="76">
        <v>2320</v>
      </c>
      <c r="I1319" s="72"/>
      <c r="J1319" s="72"/>
      <c r="K1319" s="75" t="str">
        <f t="shared" si="318"/>
        <v/>
      </c>
      <c r="L1319" s="167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7"/>
        <v>0</v>
      </c>
      <c r="T1319" s="126">
        <f t="shared" si="328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26"/>
        <v>85.17</v>
      </c>
      <c r="G1320" s="75">
        <f t="shared" si="325"/>
        <v>68.136</v>
      </c>
      <c r="H1320" s="76">
        <v>680</v>
      </c>
      <c r="I1320" s="72"/>
      <c r="J1320" s="72"/>
      <c r="K1320" s="75" t="str">
        <f t="shared" si="318"/>
        <v/>
      </c>
      <c r="L1320" s="167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7"/>
        <v>0</v>
      </c>
      <c r="T1320" s="126">
        <f t="shared" si="328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26"/>
        <v>101.7</v>
      </c>
      <c r="G1321" s="75">
        <f t="shared" si="325"/>
        <v>81.36</v>
      </c>
      <c r="H1321" s="78"/>
      <c r="I1321" s="72"/>
      <c r="J1321" s="72" t="s">
        <v>361</v>
      </c>
      <c r="K1321" s="75" t="str">
        <f t="shared" si="318"/>
        <v/>
      </c>
      <c r="L1321" s="167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7"/>
        <v>0</v>
      </c>
      <c r="T1321" s="126">
        <f t="shared" si="328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26"/>
        <v>129.34</v>
      </c>
      <c r="G1322" s="75">
        <f t="shared" si="325"/>
        <v>103.472</v>
      </c>
      <c r="H1322" s="76">
        <v>1220</v>
      </c>
      <c r="I1322" s="72"/>
      <c r="J1322" s="72"/>
      <c r="K1322" s="75" t="str">
        <f t="shared" ref="K1322:K1385" si="329">IF(D1322="","",IF(F1322="","",ROUND(D1322*F1322,2)))</f>
        <v/>
      </c>
      <c r="L1322" s="167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7"/>
        <v>0</v>
      </c>
      <c r="T1322" s="126">
        <f t="shared" si="328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26"/>
        <v>148.94</v>
      </c>
      <c r="G1323" s="75">
        <f t="shared" si="325"/>
        <v>119.152</v>
      </c>
      <c r="H1323" s="76">
        <v>1</v>
      </c>
      <c r="I1323" s="72"/>
      <c r="J1323" s="72" t="s">
        <v>361</v>
      </c>
      <c r="K1323" s="75" t="str">
        <f t="shared" si="329"/>
        <v/>
      </c>
      <c r="L1323" s="167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7"/>
        <v>0</v>
      </c>
      <c r="T1323" s="126">
        <f t="shared" si="328"/>
        <v>0</v>
      </c>
    </row>
    <row r="1324" outlineLevel="1" spans="1:20">
      <c r="A1324" s="84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26"/>
        <v>192.17</v>
      </c>
      <c r="G1324" s="75">
        <f t="shared" si="325"/>
        <v>153.736</v>
      </c>
      <c r="H1324" s="76">
        <v>1460</v>
      </c>
      <c r="I1324" s="72"/>
      <c r="J1324" s="72"/>
      <c r="K1324" s="75" t="str">
        <f t="shared" si="329"/>
        <v/>
      </c>
      <c r="L1324" s="167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7"/>
        <v>0</v>
      </c>
      <c r="T1324" s="126">
        <f t="shared" si="328"/>
        <v>0</v>
      </c>
    </row>
    <row r="1325" outlineLevel="1" spans="1:20">
      <c r="A1325" s="84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26"/>
        <v>141.27</v>
      </c>
      <c r="G1325" s="75">
        <f t="shared" si="325"/>
        <v>113.016</v>
      </c>
      <c r="H1325" s="76">
        <v>110</v>
      </c>
      <c r="I1325" s="72"/>
      <c r="J1325" s="72"/>
      <c r="K1325" s="75" t="str">
        <f t="shared" si="329"/>
        <v/>
      </c>
      <c r="L1325" s="167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7"/>
        <v>0</v>
      </c>
      <c r="T1325" s="126">
        <f t="shared" si="328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26"/>
        <v>153.38</v>
      </c>
      <c r="G1326" s="75">
        <f t="shared" si="325"/>
        <v>122.704</v>
      </c>
      <c r="H1326" s="76">
        <v>190</v>
      </c>
      <c r="I1326" s="72"/>
      <c r="J1326" s="72"/>
      <c r="K1326" s="75" t="str">
        <f t="shared" si="329"/>
        <v/>
      </c>
      <c r="L1326" s="167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7"/>
        <v>0</v>
      </c>
      <c r="T1326" s="126">
        <f t="shared" si="328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26"/>
        <v>163.28</v>
      </c>
      <c r="G1327" s="75">
        <f t="shared" si="325"/>
        <v>130.624</v>
      </c>
      <c r="H1327" s="76">
        <v>1470</v>
      </c>
      <c r="I1327" s="72"/>
      <c r="J1327" s="72"/>
      <c r="K1327" s="75" t="str">
        <f t="shared" si="329"/>
        <v/>
      </c>
      <c r="L1327" s="167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7"/>
        <v>0</v>
      </c>
      <c r="T1327" s="126">
        <f t="shared" si="328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26"/>
        <v>211.39</v>
      </c>
      <c r="G1328" s="75">
        <f t="shared" si="325"/>
        <v>169.112</v>
      </c>
      <c r="H1328" s="76">
        <v>200</v>
      </c>
      <c r="I1328" s="72"/>
      <c r="J1328" s="72" t="s">
        <v>361</v>
      </c>
      <c r="K1328" s="75" t="str">
        <f t="shared" si="329"/>
        <v/>
      </c>
      <c r="L1328" s="167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7"/>
        <v>0</v>
      </c>
      <c r="T1328" s="126">
        <f t="shared" si="328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26"/>
        <v>251.96</v>
      </c>
      <c r="G1329" s="75">
        <f t="shared" si="325"/>
        <v>201.568</v>
      </c>
      <c r="H1329" s="76">
        <v>2010</v>
      </c>
      <c r="I1329" s="72"/>
      <c r="J1329" s="72"/>
      <c r="K1329" s="75" t="str">
        <f t="shared" si="329"/>
        <v/>
      </c>
      <c r="L1329" s="167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7"/>
        <v>0</v>
      </c>
      <c r="T1329" s="126">
        <f t="shared" si="328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26"/>
        <v>310.06</v>
      </c>
      <c r="G1330" s="75">
        <f t="shared" si="325"/>
        <v>248.048</v>
      </c>
      <c r="H1330" s="76">
        <v>280</v>
      </c>
      <c r="I1330" s="72"/>
      <c r="J1330" s="72"/>
      <c r="K1330" s="75" t="str">
        <f t="shared" si="329"/>
        <v/>
      </c>
      <c r="L1330" s="167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7"/>
        <v>0</v>
      </c>
      <c r="T1330" s="126">
        <f t="shared" si="328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26"/>
        <v>334.01</v>
      </c>
      <c r="G1331" s="75">
        <f t="shared" si="325"/>
        <v>267.208</v>
      </c>
      <c r="H1331" s="76">
        <v>181</v>
      </c>
      <c r="I1331" s="72"/>
      <c r="J1331" s="72"/>
      <c r="K1331" s="75" t="str">
        <f t="shared" si="329"/>
        <v/>
      </c>
      <c r="L1331" s="167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7"/>
        <v>0</v>
      </c>
      <c r="T1331" s="126">
        <f t="shared" si="328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26"/>
        <v>351.34</v>
      </c>
      <c r="G1332" s="75">
        <f t="shared" si="325"/>
        <v>281.072</v>
      </c>
      <c r="H1332" s="76">
        <v>27</v>
      </c>
      <c r="I1332" s="72"/>
      <c r="J1332" s="72"/>
      <c r="K1332" s="75" t="str">
        <f t="shared" si="329"/>
        <v/>
      </c>
      <c r="L1332" s="167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7"/>
        <v>0</v>
      </c>
      <c r="T1332" s="126">
        <f t="shared" si="328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26"/>
        <v>371.05</v>
      </c>
      <c r="G1333" s="75">
        <f t="shared" si="325"/>
        <v>296.84</v>
      </c>
      <c r="H1333" s="76">
        <v>120</v>
      </c>
      <c r="I1333" s="72"/>
      <c r="J1333" s="72"/>
      <c r="K1333" s="75" t="str">
        <f t="shared" si="329"/>
        <v/>
      </c>
      <c r="L1333" s="167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7"/>
        <v>0</v>
      </c>
      <c r="T1333" s="126">
        <f t="shared" si="328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26"/>
        <v>496.35</v>
      </c>
      <c r="G1334" s="75">
        <f t="shared" si="325"/>
        <v>397.08</v>
      </c>
      <c r="H1334" s="78"/>
      <c r="I1334" s="72"/>
      <c r="J1334" s="72" t="s">
        <v>361</v>
      </c>
      <c r="K1334" s="75" t="str">
        <f t="shared" si="329"/>
        <v/>
      </c>
      <c r="L1334" s="167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7"/>
        <v>0</v>
      </c>
      <c r="T1334" s="126">
        <f t="shared" si="328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26"/>
        <v>352.27</v>
      </c>
      <c r="G1335" s="75">
        <f t="shared" si="325"/>
        <v>281.816</v>
      </c>
      <c r="H1335" s="76">
        <v>250</v>
      </c>
      <c r="I1335" s="72"/>
      <c r="J1335" s="72"/>
      <c r="K1335" s="75" t="str">
        <f t="shared" si="329"/>
        <v/>
      </c>
      <c r="L1335" s="167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7"/>
        <v>0</v>
      </c>
      <c r="T1335" s="126">
        <f t="shared" si="328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26"/>
        <v>442.09</v>
      </c>
      <c r="G1336" s="75">
        <f t="shared" si="325"/>
        <v>353.672</v>
      </c>
      <c r="H1336" s="76">
        <v>209</v>
      </c>
      <c r="I1336" s="72"/>
      <c r="J1336" s="72"/>
      <c r="K1336" s="75" t="str">
        <f t="shared" si="329"/>
        <v/>
      </c>
      <c r="L1336" s="167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7"/>
        <v>0</v>
      </c>
      <c r="T1336" s="126">
        <f t="shared" si="328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26"/>
        <v>553.19</v>
      </c>
      <c r="G1337" s="75">
        <f t="shared" si="325"/>
        <v>442.552</v>
      </c>
      <c r="H1337" s="76">
        <v>105</v>
      </c>
      <c r="I1337" s="72"/>
      <c r="J1337" s="72"/>
      <c r="K1337" s="75" t="str">
        <f t="shared" si="329"/>
        <v/>
      </c>
      <c r="L1337" s="167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7"/>
        <v>0</v>
      </c>
      <c r="T1337" s="126">
        <f t="shared" si="328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26"/>
        <v>663.29</v>
      </c>
      <c r="G1338" s="75">
        <f t="shared" si="325"/>
        <v>530.632</v>
      </c>
      <c r="H1338" s="76">
        <v>64</v>
      </c>
      <c r="I1338" s="72"/>
      <c r="J1338" s="72"/>
      <c r="K1338" s="75" t="str">
        <f t="shared" si="329"/>
        <v/>
      </c>
      <c r="L1338" s="167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7"/>
        <v>0</v>
      </c>
      <c r="T1338" s="126">
        <f t="shared" si="328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26"/>
        <v>612.07</v>
      </c>
      <c r="G1339" s="75">
        <f t="shared" si="325"/>
        <v>489.656</v>
      </c>
      <c r="H1339" s="76">
        <v>55</v>
      </c>
      <c r="I1339" s="72"/>
      <c r="J1339" s="72"/>
      <c r="K1339" s="75" t="str">
        <f t="shared" si="329"/>
        <v/>
      </c>
      <c r="L1339" s="167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7"/>
        <v>0</v>
      </c>
      <c r="T1339" s="126">
        <f t="shared" si="328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26"/>
        <v>678.08</v>
      </c>
      <c r="G1340" s="75">
        <f t="shared" si="325"/>
        <v>542.464</v>
      </c>
      <c r="H1340" s="78"/>
      <c r="I1340" s="72"/>
      <c r="J1340" s="72" t="s">
        <v>361</v>
      </c>
      <c r="K1340" s="75" t="str">
        <f t="shared" si="329"/>
        <v/>
      </c>
      <c r="L1340" s="167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7"/>
        <v>0</v>
      </c>
      <c r="T1340" s="126">
        <f t="shared" si="328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26"/>
        <v>776.93</v>
      </c>
      <c r="G1341" s="75">
        <f t="shared" si="325"/>
        <v>621.544</v>
      </c>
      <c r="H1341" s="76">
        <v>62</v>
      </c>
      <c r="I1341" s="72"/>
      <c r="J1341" s="72"/>
      <c r="K1341" s="75" t="str">
        <f t="shared" si="329"/>
        <v/>
      </c>
      <c r="L1341" s="167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7"/>
        <v>0</v>
      </c>
      <c r="T1341" s="126">
        <f t="shared" si="328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26"/>
        <v>884.34</v>
      </c>
      <c r="G1342" s="75">
        <f t="shared" si="325"/>
        <v>707.472</v>
      </c>
      <c r="H1342" s="76">
        <v>39</v>
      </c>
      <c r="I1342" s="72"/>
      <c r="J1342" s="72"/>
      <c r="K1342" s="75" t="str">
        <f t="shared" si="329"/>
        <v/>
      </c>
      <c r="L1342" s="167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7"/>
        <v>0</v>
      </c>
      <c r="T1342" s="126">
        <f t="shared" si="328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26"/>
        <v>901.7</v>
      </c>
      <c r="G1343" s="75">
        <f t="shared" si="325"/>
        <v>721.36</v>
      </c>
      <c r="H1343" s="76">
        <v>29</v>
      </c>
      <c r="I1343" s="72"/>
      <c r="J1343" s="72"/>
      <c r="K1343" s="75" t="str">
        <f t="shared" si="329"/>
        <v/>
      </c>
      <c r="L1343" s="167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7"/>
        <v>0</v>
      </c>
      <c r="T1343" s="126">
        <f t="shared" si="328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26"/>
        <v>867.32</v>
      </c>
      <c r="G1344" s="75">
        <f t="shared" si="325"/>
        <v>693.856</v>
      </c>
      <c r="H1344" s="76">
        <v>36</v>
      </c>
      <c r="I1344" s="72"/>
      <c r="J1344" s="72"/>
      <c r="K1344" s="75" t="str">
        <f t="shared" si="329"/>
        <v/>
      </c>
      <c r="L1344" s="167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7"/>
        <v>0</v>
      </c>
      <c r="T1344" s="126">
        <f t="shared" si="328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26"/>
        <v>928.19</v>
      </c>
      <c r="G1345" s="75">
        <f t="shared" si="325"/>
        <v>742.552</v>
      </c>
      <c r="H1345" s="76">
        <v>21</v>
      </c>
      <c r="I1345" s="72"/>
      <c r="J1345" s="72"/>
      <c r="K1345" s="75" t="str">
        <f t="shared" si="329"/>
        <v/>
      </c>
      <c r="L1345" s="167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7"/>
        <v>0</v>
      </c>
      <c r="T1345" s="126">
        <f t="shared" si="328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26"/>
        <v>1101.72</v>
      </c>
      <c r="G1346" s="75">
        <f t="shared" si="325"/>
        <v>881.376</v>
      </c>
      <c r="H1346" s="76">
        <v>38</v>
      </c>
      <c r="I1346" s="72"/>
      <c r="J1346" s="72"/>
      <c r="K1346" s="75" t="str">
        <f t="shared" si="329"/>
        <v/>
      </c>
      <c r="L1346" s="167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7"/>
        <v>0</v>
      </c>
      <c r="T1346" s="126">
        <f t="shared" si="328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26"/>
        <v>1495.52</v>
      </c>
      <c r="G1347" s="75">
        <f t="shared" si="325"/>
        <v>1196.416</v>
      </c>
      <c r="H1347" s="78"/>
      <c r="I1347" s="72"/>
      <c r="J1347" s="72" t="s">
        <v>361</v>
      </c>
      <c r="K1347" s="75" t="str">
        <f t="shared" si="329"/>
        <v/>
      </c>
      <c r="L1347" s="167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7"/>
        <v>0</v>
      </c>
      <c r="T1347" s="126">
        <f t="shared" si="328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26"/>
        <v>2038.9</v>
      </c>
      <c r="G1348" s="75">
        <f t="shared" si="325"/>
        <v>1631.12</v>
      </c>
      <c r="H1348" s="78"/>
      <c r="I1348" s="72"/>
      <c r="J1348" s="72" t="s">
        <v>361</v>
      </c>
      <c r="K1348" s="75" t="str">
        <f t="shared" si="329"/>
        <v/>
      </c>
      <c r="L1348" s="167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7"/>
        <v>0</v>
      </c>
      <c r="T1348" s="126">
        <f t="shared" si="328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26"/>
        <v>2705.69</v>
      </c>
      <c r="G1349" s="75">
        <f t="shared" si="325"/>
        <v>2164.552</v>
      </c>
      <c r="H1349" s="78"/>
      <c r="I1349" s="72"/>
      <c r="J1349" s="72" t="s">
        <v>361</v>
      </c>
      <c r="K1349" s="75" t="str">
        <f t="shared" si="329"/>
        <v/>
      </c>
      <c r="L1349" s="167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7"/>
        <v>0</v>
      </c>
      <c r="T1349" s="126">
        <f t="shared" si="328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3"/>
      <c r="F1350" s="64"/>
      <c r="G1350" s="75"/>
      <c r="H1350" s="78"/>
      <c r="I1350" s="107"/>
      <c r="J1350" s="107"/>
      <c r="K1350" s="75" t="str">
        <f t="shared" si="329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30">E1351-E1351*$G$2%</f>
        <v>41.05</v>
      </c>
      <c r="G1351" s="75">
        <f t="shared" si="325"/>
        <v>32.84</v>
      </c>
      <c r="H1351" s="76">
        <v>3190</v>
      </c>
      <c r="I1351" s="72"/>
      <c r="J1351" s="72"/>
      <c r="K1351" s="75" t="str">
        <f t="shared" si="329"/>
        <v/>
      </c>
      <c r="L1351" s="167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31">Q1351/M1351*D1351</f>
        <v>0</v>
      </c>
      <c r="T1351" s="126">
        <f t="shared" ref="T1351:T1385" si="332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30"/>
        <v>55.9</v>
      </c>
      <c r="G1352" s="75">
        <f t="shared" si="325"/>
        <v>44.72</v>
      </c>
      <c r="H1352" s="76">
        <v>490</v>
      </c>
      <c r="I1352" s="72"/>
      <c r="J1352" s="72"/>
      <c r="K1352" s="75" t="str">
        <f t="shared" si="329"/>
        <v/>
      </c>
      <c r="L1352" s="167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31"/>
        <v>0</v>
      </c>
      <c r="T1352" s="126">
        <f t="shared" si="332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30"/>
        <v>58.94</v>
      </c>
      <c r="G1353" s="75">
        <f t="shared" si="325"/>
        <v>47.152</v>
      </c>
      <c r="H1353" s="76">
        <v>1680</v>
      </c>
      <c r="I1353" s="72"/>
      <c r="J1353" s="72"/>
      <c r="K1353" s="75" t="str">
        <f t="shared" si="329"/>
        <v/>
      </c>
      <c r="L1353" s="167">
        <v>10</v>
      </c>
      <c r="M1353" s="72">
        <v>230</v>
      </c>
      <c r="N1353" s="109" t="s">
        <v>351</v>
      </c>
      <c r="O1353" s="110" t="s">
        <v>3380</v>
      </c>
      <c r="P1353" s="326" t="s">
        <v>3493</v>
      </c>
      <c r="Q1353" s="137">
        <v>9</v>
      </c>
      <c r="R1353" s="138">
        <v>0.0322</v>
      </c>
      <c r="S1353" s="125">
        <f t="shared" si="331"/>
        <v>0</v>
      </c>
      <c r="T1353" s="126">
        <f t="shared" si="332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30"/>
        <v>83.79</v>
      </c>
      <c r="G1354" s="75">
        <f t="shared" si="325"/>
        <v>67.032</v>
      </c>
      <c r="H1354" s="76">
        <v>1020</v>
      </c>
      <c r="I1354" s="72"/>
      <c r="J1354" s="72"/>
      <c r="K1354" s="75" t="str">
        <f t="shared" si="329"/>
        <v/>
      </c>
      <c r="L1354" s="167">
        <v>10</v>
      </c>
      <c r="M1354" s="72">
        <v>180</v>
      </c>
      <c r="N1354" s="109" t="s">
        <v>351</v>
      </c>
      <c r="O1354" s="110" t="s">
        <v>3380</v>
      </c>
      <c r="P1354" s="326" t="s">
        <v>3496</v>
      </c>
      <c r="Q1354" s="137">
        <v>9</v>
      </c>
      <c r="R1354" s="138">
        <v>0.0322</v>
      </c>
      <c r="S1354" s="125">
        <f t="shared" si="331"/>
        <v>0</v>
      </c>
      <c r="T1354" s="126">
        <f t="shared" si="332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30"/>
        <v>132.92</v>
      </c>
      <c r="G1355" s="75">
        <f t="shared" si="325"/>
        <v>106.336</v>
      </c>
      <c r="H1355" s="76">
        <v>2560</v>
      </c>
      <c r="I1355" s="72"/>
      <c r="J1355" s="72"/>
      <c r="K1355" s="75" t="str">
        <f t="shared" si="329"/>
        <v/>
      </c>
      <c r="L1355" s="167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31"/>
        <v>0</v>
      </c>
      <c r="T1355" s="126">
        <f t="shared" si="332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30"/>
        <v>75.5</v>
      </c>
      <c r="G1356" s="75">
        <f t="shared" si="325"/>
        <v>60.4</v>
      </c>
      <c r="H1356" s="76">
        <v>1020</v>
      </c>
      <c r="I1356" s="72"/>
      <c r="J1356" s="72"/>
      <c r="K1356" s="75" t="str">
        <f t="shared" si="329"/>
        <v/>
      </c>
      <c r="L1356" s="167">
        <v>10</v>
      </c>
      <c r="M1356" s="72">
        <v>180</v>
      </c>
      <c r="N1356" s="109" t="s">
        <v>351</v>
      </c>
      <c r="O1356" s="110" t="s">
        <v>3380</v>
      </c>
      <c r="P1356" s="326" t="s">
        <v>3501</v>
      </c>
      <c r="Q1356" s="137">
        <v>11</v>
      </c>
      <c r="R1356" s="138">
        <v>0.057024</v>
      </c>
      <c r="S1356" s="125">
        <f t="shared" si="331"/>
        <v>0</v>
      </c>
      <c r="T1356" s="126">
        <f t="shared" si="332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30"/>
        <v>85.17</v>
      </c>
      <c r="G1357" s="75">
        <f t="shared" si="325"/>
        <v>68.136</v>
      </c>
      <c r="H1357" s="76">
        <v>70</v>
      </c>
      <c r="I1357" s="72"/>
      <c r="J1357" s="72"/>
      <c r="K1357" s="75" t="str">
        <f t="shared" si="329"/>
        <v/>
      </c>
      <c r="L1357" s="167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31"/>
        <v>0</v>
      </c>
      <c r="T1357" s="126">
        <f t="shared" si="332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30"/>
        <v>101.7</v>
      </c>
      <c r="G1358" s="75">
        <f t="shared" si="325"/>
        <v>81.36</v>
      </c>
      <c r="H1358" s="76">
        <v>810</v>
      </c>
      <c r="I1358" s="72"/>
      <c r="J1358" s="72"/>
      <c r="K1358" s="75" t="str">
        <f t="shared" si="329"/>
        <v/>
      </c>
      <c r="L1358" s="167">
        <v>10</v>
      </c>
      <c r="M1358" s="72">
        <v>140</v>
      </c>
      <c r="N1358" s="109" t="s">
        <v>351</v>
      </c>
      <c r="O1358" s="110" t="s">
        <v>3380</v>
      </c>
      <c r="P1358" s="326" t="s">
        <v>3507</v>
      </c>
      <c r="Q1358" s="137">
        <v>9</v>
      </c>
      <c r="R1358" s="138">
        <v>0.0322</v>
      </c>
      <c r="S1358" s="125">
        <f t="shared" si="331"/>
        <v>0</v>
      </c>
      <c r="T1358" s="126">
        <f t="shared" si="332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30"/>
        <v>129.34</v>
      </c>
      <c r="G1359" s="75">
        <f t="shared" si="325"/>
        <v>103.472</v>
      </c>
      <c r="H1359" s="78"/>
      <c r="I1359" s="72"/>
      <c r="J1359" s="72" t="s">
        <v>361</v>
      </c>
      <c r="K1359" s="75" t="str">
        <f t="shared" si="329"/>
        <v/>
      </c>
      <c r="L1359" s="167">
        <v>10</v>
      </c>
      <c r="M1359" s="72">
        <v>100</v>
      </c>
      <c r="N1359" s="109" t="s">
        <v>351</v>
      </c>
      <c r="O1359" s="110" t="s">
        <v>3380</v>
      </c>
      <c r="P1359" s="326" t="s">
        <v>3510</v>
      </c>
      <c r="Q1359" s="137">
        <v>9</v>
      </c>
      <c r="R1359" s="138">
        <v>0.0256</v>
      </c>
      <c r="S1359" s="125">
        <f t="shared" si="331"/>
        <v>0</v>
      </c>
      <c r="T1359" s="126">
        <f t="shared" si="332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30"/>
        <v>148.94</v>
      </c>
      <c r="G1360" s="75">
        <f t="shared" si="325"/>
        <v>119.152</v>
      </c>
      <c r="H1360" s="76">
        <v>850</v>
      </c>
      <c r="I1360" s="72"/>
      <c r="J1360" s="72"/>
      <c r="K1360" s="75" t="str">
        <f t="shared" si="329"/>
        <v/>
      </c>
      <c r="L1360" s="167">
        <v>10</v>
      </c>
      <c r="M1360" s="72">
        <v>90</v>
      </c>
      <c r="N1360" s="109" t="s">
        <v>351</v>
      </c>
      <c r="O1360" s="110" t="s">
        <v>3380</v>
      </c>
      <c r="P1360" s="326" t="s">
        <v>3513</v>
      </c>
      <c r="Q1360" s="137">
        <v>9</v>
      </c>
      <c r="R1360" s="138">
        <v>0.0322</v>
      </c>
      <c r="S1360" s="125">
        <f t="shared" si="331"/>
        <v>0</v>
      </c>
      <c r="T1360" s="126">
        <f t="shared" si="332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30"/>
        <v>192.17</v>
      </c>
      <c r="G1361" s="75">
        <f t="shared" si="325"/>
        <v>153.736</v>
      </c>
      <c r="H1361" s="76">
        <v>160</v>
      </c>
      <c r="I1361" s="72"/>
      <c r="J1361" s="72"/>
      <c r="K1361" s="75" t="str">
        <f t="shared" si="329"/>
        <v/>
      </c>
      <c r="L1361" s="167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31"/>
        <v>0</v>
      </c>
      <c r="T1361" s="126">
        <f t="shared" si="332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30"/>
        <v>141.27</v>
      </c>
      <c r="G1362" s="75">
        <f t="shared" si="325"/>
        <v>113.016</v>
      </c>
      <c r="H1362" s="78"/>
      <c r="I1362" s="72"/>
      <c r="J1362" s="72"/>
      <c r="K1362" s="75" t="str">
        <f t="shared" si="329"/>
        <v/>
      </c>
      <c r="L1362" s="167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31"/>
        <v>0</v>
      </c>
      <c r="T1362" s="126">
        <f t="shared" si="332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30"/>
        <v>153.38</v>
      </c>
      <c r="G1363" s="75">
        <f t="shared" si="325"/>
        <v>122.704</v>
      </c>
      <c r="H1363" s="76">
        <v>950</v>
      </c>
      <c r="I1363" s="72"/>
      <c r="J1363" s="72"/>
      <c r="K1363" s="75" t="str">
        <f t="shared" si="329"/>
        <v/>
      </c>
      <c r="L1363" s="167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31"/>
        <v>0</v>
      </c>
      <c r="T1363" s="126">
        <f t="shared" si="332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30"/>
        <v>163.28</v>
      </c>
      <c r="G1364" s="75">
        <f t="shared" si="325"/>
        <v>130.624</v>
      </c>
      <c r="H1364" s="78"/>
      <c r="I1364" s="72"/>
      <c r="J1364" s="72" t="s">
        <v>361</v>
      </c>
      <c r="K1364" s="75" t="str">
        <f t="shared" si="329"/>
        <v/>
      </c>
      <c r="L1364" s="167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31"/>
        <v>0</v>
      </c>
      <c r="T1364" s="126">
        <f t="shared" si="332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30"/>
        <v>211.39</v>
      </c>
      <c r="G1365" s="75">
        <f t="shared" si="325"/>
        <v>169.112</v>
      </c>
      <c r="H1365" s="78"/>
      <c r="I1365" s="72"/>
      <c r="J1365" s="72" t="s">
        <v>361</v>
      </c>
      <c r="K1365" s="75" t="str">
        <f t="shared" si="329"/>
        <v/>
      </c>
      <c r="L1365" s="167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31"/>
        <v>0</v>
      </c>
      <c r="T1365" s="126">
        <f t="shared" si="332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30"/>
        <v>251.96</v>
      </c>
      <c r="G1366" s="75">
        <f t="shared" si="325"/>
        <v>201.568</v>
      </c>
      <c r="H1366" s="78"/>
      <c r="I1366" s="72"/>
      <c r="J1366" s="72" t="s">
        <v>361</v>
      </c>
      <c r="K1366" s="75" t="str">
        <f t="shared" si="329"/>
        <v/>
      </c>
      <c r="L1366" s="167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31"/>
        <v>0</v>
      </c>
      <c r="T1366" s="126">
        <f t="shared" si="332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30"/>
        <v>310.06</v>
      </c>
      <c r="G1367" s="75">
        <f t="shared" si="325"/>
        <v>248.048</v>
      </c>
      <c r="H1367" s="76">
        <v>310</v>
      </c>
      <c r="I1367" s="72"/>
      <c r="J1367" s="72"/>
      <c r="K1367" s="75" t="str">
        <f t="shared" si="329"/>
        <v/>
      </c>
      <c r="L1367" s="167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31"/>
        <v>0</v>
      </c>
      <c r="T1367" s="126">
        <f t="shared" si="332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30"/>
        <v>334.01</v>
      </c>
      <c r="G1368" s="75">
        <f t="shared" si="325"/>
        <v>267.208</v>
      </c>
      <c r="H1368" s="76">
        <v>359</v>
      </c>
      <c r="I1368" s="72"/>
      <c r="J1368" s="72"/>
      <c r="K1368" s="75" t="str">
        <f t="shared" si="329"/>
        <v/>
      </c>
      <c r="L1368" s="167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31"/>
        <v>0</v>
      </c>
      <c r="T1368" s="126">
        <f t="shared" si="332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30"/>
        <v>351.34</v>
      </c>
      <c r="G1369" s="75">
        <f t="shared" si="325"/>
        <v>281.072</v>
      </c>
      <c r="H1369" s="78"/>
      <c r="I1369" s="72"/>
      <c r="J1369" s="72" t="s">
        <v>361</v>
      </c>
      <c r="K1369" s="75" t="str">
        <f t="shared" si="329"/>
        <v/>
      </c>
      <c r="L1369" s="167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31"/>
        <v>0</v>
      </c>
      <c r="T1369" s="126">
        <f t="shared" si="332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30"/>
        <v>371.05</v>
      </c>
      <c r="G1370" s="75">
        <f t="shared" si="325"/>
        <v>296.84</v>
      </c>
      <c r="H1370" s="76">
        <v>166</v>
      </c>
      <c r="I1370" s="72"/>
      <c r="J1370" s="72"/>
      <c r="K1370" s="75" t="str">
        <f t="shared" si="329"/>
        <v/>
      </c>
      <c r="L1370" s="167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31"/>
        <v>0</v>
      </c>
      <c r="T1370" s="126">
        <f t="shared" si="332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30"/>
        <v>496.35</v>
      </c>
      <c r="G1371" s="75">
        <f t="shared" si="325"/>
        <v>397.08</v>
      </c>
      <c r="H1371" s="76">
        <v>110</v>
      </c>
      <c r="I1371" s="72"/>
      <c r="J1371" s="72"/>
      <c r="K1371" s="75" t="str">
        <f t="shared" si="329"/>
        <v/>
      </c>
      <c r="L1371" s="167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31"/>
        <v>0</v>
      </c>
      <c r="T1371" s="126">
        <f t="shared" si="332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30"/>
        <v>352.27</v>
      </c>
      <c r="G1372" s="75">
        <f t="shared" si="325"/>
        <v>281.816</v>
      </c>
      <c r="H1372" s="76">
        <v>419</v>
      </c>
      <c r="I1372" s="72"/>
      <c r="J1372" s="72"/>
      <c r="K1372" s="75" t="str">
        <f t="shared" si="329"/>
        <v/>
      </c>
      <c r="L1372" s="167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31"/>
        <v>0</v>
      </c>
      <c r="T1372" s="126">
        <f t="shared" si="332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30"/>
        <v>442.09</v>
      </c>
      <c r="G1373" s="75">
        <f t="shared" si="325"/>
        <v>353.672</v>
      </c>
      <c r="H1373" s="76">
        <v>25</v>
      </c>
      <c r="I1373" s="72"/>
      <c r="J1373" s="72"/>
      <c r="K1373" s="75" t="str">
        <f t="shared" si="329"/>
        <v/>
      </c>
      <c r="L1373" s="167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31"/>
        <v>0</v>
      </c>
      <c r="T1373" s="126">
        <f t="shared" si="332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30"/>
        <v>553.19</v>
      </c>
      <c r="G1374" s="75">
        <f t="shared" si="325"/>
        <v>442.552</v>
      </c>
      <c r="H1374" s="76">
        <v>311</v>
      </c>
      <c r="I1374" s="72"/>
      <c r="J1374" s="72"/>
      <c r="K1374" s="75" t="str">
        <f t="shared" si="329"/>
        <v/>
      </c>
      <c r="L1374" s="167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31"/>
        <v>0</v>
      </c>
      <c r="T1374" s="126">
        <f t="shared" si="332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30"/>
        <v>663.29</v>
      </c>
      <c r="G1375" s="75">
        <f t="shared" si="325"/>
        <v>530.632</v>
      </c>
      <c r="H1375" s="76">
        <v>109</v>
      </c>
      <c r="I1375" s="72"/>
      <c r="J1375" s="72"/>
      <c r="K1375" s="75" t="str">
        <f t="shared" si="329"/>
        <v/>
      </c>
      <c r="L1375" s="167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31"/>
        <v>0</v>
      </c>
      <c r="T1375" s="126">
        <f t="shared" si="332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30"/>
        <v>612.07</v>
      </c>
      <c r="G1376" s="75">
        <f t="shared" ref="G1376:G1410" si="333">E1376-(20*E1376/100)</f>
        <v>489.656</v>
      </c>
      <c r="H1376" s="76">
        <v>88</v>
      </c>
      <c r="I1376" s="72"/>
      <c r="J1376" s="72"/>
      <c r="K1376" s="75" t="str">
        <f t="shared" si="329"/>
        <v/>
      </c>
      <c r="L1376" s="167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31"/>
        <v>0</v>
      </c>
      <c r="T1376" s="126">
        <f t="shared" si="332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30"/>
        <v>678.08</v>
      </c>
      <c r="G1377" s="75">
        <f t="shared" si="333"/>
        <v>542.464</v>
      </c>
      <c r="H1377" s="76">
        <v>236</v>
      </c>
      <c r="I1377" s="72"/>
      <c r="J1377" s="72"/>
      <c r="K1377" s="75" t="str">
        <f t="shared" si="329"/>
        <v/>
      </c>
      <c r="L1377" s="167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31"/>
        <v>0</v>
      </c>
      <c r="T1377" s="126">
        <f t="shared" si="332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30"/>
        <v>776.93</v>
      </c>
      <c r="G1378" s="75">
        <f t="shared" si="333"/>
        <v>621.544</v>
      </c>
      <c r="H1378" s="76">
        <v>55</v>
      </c>
      <c r="I1378" s="72"/>
      <c r="J1378" s="72"/>
      <c r="K1378" s="75" t="str">
        <f t="shared" si="329"/>
        <v/>
      </c>
      <c r="L1378" s="167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31"/>
        <v>0</v>
      </c>
      <c r="T1378" s="126">
        <f t="shared" si="332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30"/>
        <v>884.34</v>
      </c>
      <c r="G1379" s="75">
        <f t="shared" si="333"/>
        <v>707.472</v>
      </c>
      <c r="H1379" s="76">
        <v>58</v>
      </c>
      <c r="I1379" s="72"/>
      <c r="J1379" s="72"/>
      <c r="K1379" s="75" t="str">
        <f t="shared" si="329"/>
        <v/>
      </c>
      <c r="L1379" s="167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31"/>
        <v>0</v>
      </c>
      <c r="T1379" s="126">
        <f t="shared" si="332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30"/>
        <v>901.7</v>
      </c>
      <c r="G1380" s="75">
        <f t="shared" si="333"/>
        <v>721.36</v>
      </c>
      <c r="H1380" s="78"/>
      <c r="I1380" s="72"/>
      <c r="J1380" s="72" t="s">
        <v>818</v>
      </c>
      <c r="K1380" s="75" t="str">
        <f t="shared" si="329"/>
        <v/>
      </c>
      <c r="L1380" s="167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31"/>
        <v>0</v>
      </c>
      <c r="T1380" s="126">
        <f t="shared" si="332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30"/>
        <v>867.32</v>
      </c>
      <c r="G1381" s="75">
        <f t="shared" si="333"/>
        <v>693.856</v>
      </c>
      <c r="H1381" s="76">
        <v>133</v>
      </c>
      <c r="I1381" s="72"/>
      <c r="J1381" s="72"/>
      <c r="K1381" s="75" t="str">
        <f t="shared" si="329"/>
        <v/>
      </c>
      <c r="L1381" s="167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31"/>
        <v>0</v>
      </c>
      <c r="T1381" s="126">
        <f t="shared" si="332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30"/>
        <v>928.19</v>
      </c>
      <c r="G1382" s="75">
        <f t="shared" si="333"/>
        <v>742.552</v>
      </c>
      <c r="H1382" s="78"/>
      <c r="I1382" s="72"/>
      <c r="J1382" s="72" t="s">
        <v>361</v>
      </c>
      <c r="K1382" s="75" t="str">
        <f t="shared" si="329"/>
        <v/>
      </c>
      <c r="L1382" s="167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31"/>
        <v>0</v>
      </c>
      <c r="T1382" s="126">
        <f t="shared" si="332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30"/>
        <v>1101.72</v>
      </c>
      <c r="G1383" s="75">
        <f t="shared" si="333"/>
        <v>881.376</v>
      </c>
      <c r="H1383" s="76">
        <v>932</v>
      </c>
      <c r="I1383" s="72"/>
      <c r="J1383" s="72"/>
      <c r="K1383" s="75" t="str">
        <f t="shared" si="329"/>
        <v/>
      </c>
      <c r="L1383" s="167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31"/>
        <v>0</v>
      </c>
      <c r="T1383" s="126">
        <f t="shared" si="332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30"/>
        <v>1495.52</v>
      </c>
      <c r="G1384" s="75">
        <f t="shared" si="333"/>
        <v>1196.416</v>
      </c>
      <c r="H1384" s="76">
        <v>4</v>
      </c>
      <c r="I1384" s="72"/>
      <c r="J1384" s="72" t="s">
        <v>361</v>
      </c>
      <c r="K1384" s="75" t="str">
        <f t="shared" si="329"/>
        <v/>
      </c>
      <c r="L1384" s="167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31"/>
        <v>0</v>
      </c>
      <c r="T1384" s="126">
        <f t="shared" si="332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30"/>
        <v>2038.9</v>
      </c>
      <c r="G1385" s="75">
        <f t="shared" si="333"/>
        <v>1631.12</v>
      </c>
      <c r="H1385" s="76">
        <v>14</v>
      </c>
      <c r="I1385" s="72"/>
      <c r="J1385" s="72"/>
      <c r="K1385" s="75" t="str">
        <f t="shared" si="329"/>
        <v/>
      </c>
      <c r="L1385" s="167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31"/>
        <v>0</v>
      </c>
      <c r="T1385" s="126">
        <f t="shared" si="332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4">IF(D1386="","",IF(F1386="","",ROUND(D1386*F1386,2)))</f>
        <v/>
      </c>
      <c r="L1386" s="167"/>
      <c r="M1386" s="72"/>
      <c r="N1386" s="149"/>
      <c r="O1386" s="149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35">E1387-E1387*$G$2%</f>
        <v>43.16</v>
      </c>
      <c r="G1387" s="75">
        <f t="shared" si="333"/>
        <v>34.528</v>
      </c>
      <c r="H1387" s="76">
        <v>1050</v>
      </c>
      <c r="I1387" s="72"/>
      <c r="J1387" s="72"/>
      <c r="K1387" s="75" t="str">
        <f t="shared" si="334"/>
        <v/>
      </c>
      <c r="L1387" s="167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6">Q1387/M1387*D1387</f>
        <v>0</v>
      </c>
      <c r="T1387" s="126">
        <f t="shared" ref="T1387:T1410" si="337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35"/>
        <v>60.51</v>
      </c>
      <c r="G1388" s="75">
        <f t="shared" si="333"/>
        <v>48.408</v>
      </c>
      <c r="H1388" s="76">
        <v>770</v>
      </c>
      <c r="I1388" s="72"/>
      <c r="J1388" s="72"/>
      <c r="K1388" s="75" t="str">
        <f t="shared" si="334"/>
        <v/>
      </c>
      <c r="L1388" s="167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6"/>
        <v>0</v>
      </c>
      <c r="T1388" s="126">
        <f t="shared" si="337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35"/>
        <v>82.15</v>
      </c>
      <c r="G1389" s="75">
        <f t="shared" si="333"/>
        <v>65.72</v>
      </c>
      <c r="H1389" s="76">
        <v>390</v>
      </c>
      <c r="I1389" s="72"/>
      <c r="J1389" s="72"/>
      <c r="K1389" s="75" t="str">
        <f t="shared" si="334"/>
        <v/>
      </c>
      <c r="L1389" s="167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6"/>
        <v>0</v>
      </c>
      <c r="T1389" s="126">
        <f t="shared" si="337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35"/>
        <v>76.42</v>
      </c>
      <c r="G1390" s="75">
        <f t="shared" si="333"/>
        <v>61.136</v>
      </c>
      <c r="H1390" s="76">
        <v>1570</v>
      </c>
      <c r="I1390" s="72"/>
      <c r="J1390" s="72"/>
      <c r="K1390" s="75" t="str">
        <f t="shared" si="334"/>
        <v/>
      </c>
      <c r="L1390" s="167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6"/>
        <v>0</v>
      </c>
      <c r="T1390" s="126">
        <f t="shared" si="337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35"/>
        <v>91.81</v>
      </c>
      <c r="G1391" s="75">
        <f t="shared" si="333"/>
        <v>73.448</v>
      </c>
      <c r="H1391" s="76">
        <v>170</v>
      </c>
      <c r="I1391" s="72"/>
      <c r="J1391" s="72"/>
      <c r="K1391" s="75" t="str">
        <f t="shared" si="334"/>
        <v/>
      </c>
      <c r="L1391" s="167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6"/>
        <v>0</v>
      </c>
      <c r="T1391" s="126">
        <f t="shared" si="337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35"/>
        <v>121.65</v>
      </c>
      <c r="G1392" s="75">
        <f t="shared" si="333"/>
        <v>97.32</v>
      </c>
      <c r="H1392" s="78"/>
      <c r="I1392" s="72"/>
      <c r="J1392" s="72"/>
      <c r="K1392" s="75" t="str">
        <f t="shared" si="334"/>
        <v/>
      </c>
      <c r="L1392" s="167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6"/>
        <v>0</v>
      </c>
      <c r="T1392" s="126">
        <f t="shared" si="337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35"/>
        <v>152.76</v>
      </c>
      <c r="G1393" s="75">
        <f t="shared" si="333"/>
        <v>122.208</v>
      </c>
      <c r="H1393" s="76">
        <v>410</v>
      </c>
      <c r="I1393" s="72"/>
      <c r="J1393" s="72"/>
      <c r="K1393" s="75" t="str">
        <f t="shared" si="334"/>
        <v/>
      </c>
      <c r="L1393" s="167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6"/>
        <v>0</v>
      </c>
      <c r="T1393" s="126">
        <f t="shared" si="337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35"/>
        <v>183.29</v>
      </c>
      <c r="G1394" s="75">
        <f t="shared" si="333"/>
        <v>146.632</v>
      </c>
      <c r="H1394" s="76">
        <v>620</v>
      </c>
      <c r="I1394" s="72"/>
      <c r="J1394" s="72"/>
      <c r="K1394" s="75" t="str">
        <f t="shared" si="334"/>
        <v/>
      </c>
      <c r="L1394" s="167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6"/>
        <v>0</v>
      </c>
      <c r="T1394" s="126">
        <f t="shared" si="337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35"/>
        <v>145.24</v>
      </c>
      <c r="G1395" s="75">
        <f t="shared" si="333"/>
        <v>116.192</v>
      </c>
      <c r="H1395" s="76">
        <v>310</v>
      </c>
      <c r="I1395" s="72"/>
      <c r="J1395" s="72"/>
      <c r="K1395" s="75" t="str">
        <f t="shared" si="334"/>
        <v/>
      </c>
      <c r="L1395" s="167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6"/>
        <v>0</v>
      </c>
      <c r="T1395" s="126">
        <f t="shared" si="337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35"/>
        <v>165.79</v>
      </c>
      <c r="G1396" s="75">
        <f t="shared" si="333"/>
        <v>132.632</v>
      </c>
      <c r="H1396" s="76">
        <v>330</v>
      </c>
      <c r="I1396" s="72"/>
      <c r="J1396" s="72"/>
      <c r="K1396" s="75" t="str">
        <f t="shared" si="334"/>
        <v/>
      </c>
      <c r="L1396" s="167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6"/>
        <v>0</v>
      </c>
      <c r="T1396" s="126">
        <f t="shared" si="337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35"/>
        <v>200.07</v>
      </c>
      <c r="G1397" s="75">
        <f t="shared" si="333"/>
        <v>160.056</v>
      </c>
      <c r="H1397" s="76">
        <v>550</v>
      </c>
      <c r="I1397" s="72"/>
      <c r="J1397" s="72"/>
      <c r="K1397" s="75" t="str">
        <f t="shared" si="334"/>
        <v/>
      </c>
      <c r="L1397" s="167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6"/>
        <v>0</v>
      </c>
      <c r="T1397" s="126">
        <f t="shared" si="337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35"/>
        <v>228.49</v>
      </c>
      <c r="G1398" s="75">
        <f t="shared" si="333"/>
        <v>182.792</v>
      </c>
      <c r="H1398" s="76">
        <v>170</v>
      </c>
      <c r="I1398" s="72"/>
      <c r="J1398" s="72"/>
      <c r="K1398" s="75" t="str">
        <f t="shared" si="334"/>
        <v/>
      </c>
      <c r="L1398" s="167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6"/>
        <v>0</v>
      </c>
      <c r="T1398" s="126">
        <f t="shared" si="337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35"/>
        <v>270.96</v>
      </c>
      <c r="G1399" s="75">
        <f t="shared" si="333"/>
        <v>216.768</v>
      </c>
      <c r="H1399" s="76">
        <v>447</v>
      </c>
      <c r="I1399" s="72"/>
      <c r="J1399" s="72"/>
      <c r="K1399" s="75" t="str">
        <f t="shared" si="334"/>
        <v/>
      </c>
      <c r="L1399" s="167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6"/>
        <v>0</v>
      </c>
      <c r="T1399" s="126">
        <f t="shared" si="337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35"/>
        <v>332.15</v>
      </c>
      <c r="G1400" s="75">
        <f t="shared" si="333"/>
        <v>265.72</v>
      </c>
      <c r="H1400" s="76">
        <v>113</v>
      </c>
      <c r="I1400" s="72"/>
      <c r="J1400" s="72"/>
      <c r="K1400" s="75" t="str">
        <f t="shared" si="334"/>
        <v/>
      </c>
      <c r="L1400" s="167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6"/>
        <v>0</v>
      </c>
      <c r="T1400" s="126">
        <f t="shared" si="337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35"/>
        <v>459.97</v>
      </c>
      <c r="G1401" s="75">
        <f t="shared" si="333"/>
        <v>367.976</v>
      </c>
      <c r="H1401" s="76">
        <v>266</v>
      </c>
      <c r="I1401" s="72"/>
      <c r="J1401" s="72"/>
      <c r="K1401" s="75" t="str">
        <f t="shared" si="334"/>
        <v/>
      </c>
      <c r="L1401" s="167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6"/>
        <v>0</v>
      </c>
      <c r="T1401" s="126">
        <f t="shared" si="337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35"/>
        <v>318.27</v>
      </c>
      <c r="G1402" s="75">
        <f t="shared" si="333"/>
        <v>254.616</v>
      </c>
      <c r="H1402" s="76">
        <v>97</v>
      </c>
      <c r="I1402" s="72"/>
      <c r="J1402" s="72"/>
      <c r="K1402" s="75" t="str">
        <f t="shared" si="334"/>
        <v/>
      </c>
      <c r="L1402" s="167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6"/>
        <v>0</v>
      </c>
      <c r="T1402" s="126">
        <f t="shared" si="337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35"/>
        <v>492.27</v>
      </c>
      <c r="G1403" s="75">
        <f t="shared" si="333"/>
        <v>393.816</v>
      </c>
      <c r="H1403" s="76">
        <v>69</v>
      </c>
      <c r="I1403" s="72"/>
      <c r="J1403" s="72"/>
      <c r="K1403" s="75" t="str">
        <f t="shared" si="334"/>
        <v/>
      </c>
      <c r="L1403" s="167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6"/>
        <v>0</v>
      </c>
      <c r="T1403" s="126">
        <f t="shared" si="337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35"/>
        <v>532.1</v>
      </c>
      <c r="G1404" s="75">
        <f t="shared" si="333"/>
        <v>425.68</v>
      </c>
      <c r="H1404" s="76">
        <v>61</v>
      </c>
      <c r="I1404" s="72"/>
      <c r="J1404" s="72"/>
      <c r="K1404" s="75" t="str">
        <f t="shared" si="334"/>
        <v/>
      </c>
      <c r="L1404" s="167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6"/>
        <v>0</v>
      </c>
      <c r="T1404" s="126">
        <f t="shared" si="337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35"/>
        <v>642.17</v>
      </c>
      <c r="G1405" s="75">
        <f t="shared" si="333"/>
        <v>513.736</v>
      </c>
      <c r="H1405" s="76">
        <v>33</v>
      </c>
      <c r="I1405" s="72"/>
      <c r="J1405" s="72"/>
      <c r="K1405" s="75" t="str">
        <f t="shared" si="334"/>
        <v/>
      </c>
      <c r="L1405" s="167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6"/>
        <v>0</v>
      </c>
      <c r="T1405" s="126">
        <f t="shared" si="337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35"/>
        <v>750.07</v>
      </c>
      <c r="G1406" s="75">
        <f t="shared" si="333"/>
        <v>600.056</v>
      </c>
      <c r="H1406" s="76">
        <v>38</v>
      </c>
      <c r="I1406" s="72"/>
      <c r="J1406" s="72"/>
      <c r="K1406" s="75" t="str">
        <f t="shared" si="334"/>
        <v/>
      </c>
      <c r="L1406" s="167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6"/>
        <v>0</v>
      </c>
      <c r="T1406" s="126">
        <f t="shared" si="337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35"/>
        <v>762.16</v>
      </c>
      <c r="G1407" s="75">
        <f t="shared" si="333"/>
        <v>609.728</v>
      </c>
      <c r="H1407" s="76">
        <v>19</v>
      </c>
      <c r="I1407" s="72"/>
      <c r="J1407" s="72"/>
      <c r="K1407" s="75" t="str">
        <f t="shared" si="334"/>
        <v/>
      </c>
      <c r="L1407" s="167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6"/>
        <v>0</v>
      </c>
      <c r="T1407" s="126">
        <f t="shared" si="337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35"/>
        <v>884.49</v>
      </c>
      <c r="G1408" s="75">
        <f t="shared" si="333"/>
        <v>707.592</v>
      </c>
      <c r="H1408" s="76">
        <v>147</v>
      </c>
      <c r="I1408" s="72"/>
      <c r="J1408" s="72"/>
      <c r="K1408" s="75" t="str">
        <f t="shared" si="334"/>
        <v/>
      </c>
      <c r="L1408" s="167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6"/>
        <v>0</v>
      </c>
      <c r="T1408" s="126">
        <f t="shared" si="337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35"/>
        <v>1328.9</v>
      </c>
      <c r="G1409" s="75">
        <f t="shared" si="333"/>
        <v>1063.12</v>
      </c>
      <c r="H1409" s="76">
        <v>147</v>
      </c>
      <c r="I1409" s="72"/>
      <c r="J1409" s="72"/>
      <c r="K1409" s="75" t="str">
        <f t="shared" si="334"/>
        <v/>
      </c>
      <c r="L1409" s="167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6"/>
        <v>0</v>
      </c>
      <c r="T1409" s="126">
        <f t="shared" si="337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35"/>
        <v>1785.39</v>
      </c>
      <c r="G1410" s="75">
        <f t="shared" si="333"/>
        <v>1428.312</v>
      </c>
      <c r="H1410" s="76">
        <v>12</v>
      </c>
      <c r="I1410" s="72"/>
      <c r="J1410" s="72"/>
      <c r="K1410" s="75" t="str">
        <f t="shared" si="334"/>
        <v/>
      </c>
      <c r="L1410" s="167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6"/>
        <v>0</v>
      </c>
      <c r="T1410" s="126">
        <f t="shared" si="337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4"/>
        <v/>
      </c>
      <c r="L1411" s="167"/>
      <c r="M1411" s="72"/>
      <c r="N1411" s="149"/>
      <c r="O1411" s="149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38">E1412-E1412*$G$2%</f>
        <v>43.16</v>
      </c>
      <c r="G1412" s="75">
        <f t="shared" ref="G1412:G1435" si="339">E1412-(20*E1412/100)</f>
        <v>34.528</v>
      </c>
      <c r="H1412" s="76">
        <v>1700</v>
      </c>
      <c r="I1412" s="72"/>
      <c r="J1412" s="72"/>
      <c r="K1412" s="75" t="str">
        <f t="shared" si="334"/>
        <v/>
      </c>
      <c r="L1412" s="167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40">Q1412/M1412*D1412</f>
        <v>0</v>
      </c>
      <c r="T1412" s="126">
        <f t="shared" ref="T1412:T1435" si="341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38"/>
        <v>60.51</v>
      </c>
      <c r="G1413" s="75">
        <f t="shared" si="339"/>
        <v>48.408</v>
      </c>
      <c r="H1413" s="76">
        <v>360</v>
      </c>
      <c r="I1413" s="72"/>
      <c r="J1413" s="72"/>
      <c r="K1413" s="75" t="str">
        <f t="shared" si="334"/>
        <v/>
      </c>
      <c r="L1413" s="167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40"/>
        <v>0</v>
      </c>
      <c r="T1413" s="126">
        <f t="shared" si="341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38"/>
        <v>82.15</v>
      </c>
      <c r="G1414" s="75">
        <f t="shared" si="339"/>
        <v>65.72</v>
      </c>
      <c r="H1414" s="76">
        <v>690</v>
      </c>
      <c r="I1414" s="72"/>
      <c r="J1414" s="72"/>
      <c r="K1414" s="75" t="str">
        <f t="shared" si="334"/>
        <v/>
      </c>
      <c r="L1414" s="167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40"/>
        <v>0</v>
      </c>
      <c r="T1414" s="126">
        <f t="shared" si="341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38"/>
        <v>76.42</v>
      </c>
      <c r="G1415" s="75">
        <f t="shared" si="339"/>
        <v>61.136</v>
      </c>
      <c r="H1415" s="76">
        <v>540</v>
      </c>
      <c r="I1415" s="72"/>
      <c r="J1415" s="72"/>
      <c r="K1415" s="75" t="str">
        <f t="shared" si="334"/>
        <v/>
      </c>
      <c r="L1415" s="167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40"/>
        <v>0</v>
      </c>
      <c r="T1415" s="126">
        <f t="shared" si="341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38"/>
        <v>91.81</v>
      </c>
      <c r="G1416" s="75">
        <f t="shared" si="339"/>
        <v>73.448</v>
      </c>
      <c r="H1416" s="76">
        <v>630</v>
      </c>
      <c r="I1416" s="72"/>
      <c r="J1416" s="72"/>
      <c r="K1416" s="75" t="str">
        <f t="shared" si="334"/>
        <v/>
      </c>
      <c r="L1416" s="167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40"/>
        <v>0</v>
      </c>
      <c r="T1416" s="126">
        <f t="shared" si="341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38"/>
        <v>121.65</v>
      </c>
      <c r="G1417" s="75">
        <f t="shared" si="339"/>
        <v>97.32</v>
      </c>
      <c r="H1417" s="76">
        <v>700</v>
      </c>
      <c r="I1417" s="72"/>
      <c r="J1417" s="72"/>
      <c r="K1417" s="75" t="str">
        <f t="shared" si="334"/>
        <v/>
      </c>
      <c r="L1417" s="167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40"/>
        <v>0</v>
      </c>
      <c r="T1417" s="126">
        <f t="shared" si="341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38"/>
        <v>152.76</v>
      </c>
      <c r="G1418" s="75">
        <f t="shared" si="339"/>
        <v>122.208</v>
      </c>
      <c r="H1418" s="76">
        <v>1000</v>
      </c>
      <c r="I1418" s="72"/>
      <c r="J1418" s="72"/>
      <c r="K1418" s="75" t="str">
        <f t="shared" si="334"/>
        <v/>
      </c>
      <c r="L1418" s="167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40"/>
        <v>0</v>
      </c>
      <c r="T1418" s="126">
        <f t="shared" si="341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38"/>
        <v>183.29</v>
      </c>
      <c r="G1419" s="75">
        <f t="shared" si="339"/>
        <v>146.632</v>
      </c>
      <c r="H1419" s="76">
        <v>200</v>
      </c>
      <c r="I1419" s="72"/>
      <c r="J1419" s="72"/>
      <c r="K1419" s="75" t="str">
        <f t="shared" si="334"/>
        <v/>
      </c>
      <c r="L1419" s="167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40"/>
        <v>0</v>
      </c>
      <c r="T1419" s="126">
        <f t="shared" si="341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38"/>
        <v>145.24</v>
      </c>
      <c r="G1420" s="75">
        <f t="shared" si="339"/>
        <v>116.192</v>
      </c>
      <c r="H1420" s="76">
        <v>270</v>
      </c>
      <c r="I1420" s="72"/>
      <c r="J1420" s="72"/>
      <c r="K1420" s="75" t="str">
        <f t="shared" si="334"/>
        <v/>
      </c>
      <c r="L1420" s="167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40"/>
        <v>0</v>
      </c>
      <c r="T1420" s="126">
        <f t="shared" si="341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38"/>
        <v>165.79</v>
      </c>
      <c r="G1421" s="75">
        <f t="shared" si="339"/>
        <v>132.632</v>
      </c>
      <c r="H1421" s="76">
        <v>260</v>
      </c>
      <c r="I1421" s="72"/>
      <c r="J1421" s="72"/>
      <c r="K1421" s="75" t="str">
        <f t="shared" si="334"/>
        <v/>
      </c>
      <c r="L1421" s="167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40"/>
        <v>0</v>
      </c>
      <c r="T1421" s="126">
        <f t="shared" si="341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38"/>
        <v>200.07</v>
      </c>
      <c r="G1422" s="75">
        <f t="shared" si="339"/>
        <v>160.056</v>
      </c>
      <c r="H1422" s="76">
        <v>40</v>
      </c>
      <c r="I1422" s="72"/>
      <c r="J1422" s="72"/>
      <c r="K1422" s="75" t="str">
        <f t="shared" si="334"/>
        <v/>
      </c>
      <c r="L1422" s="167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40"/>
        <v>0</v>
      </c>
      <c r="T1422" s="126">
        <f t="shared" si="341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38"/>
        <v>228.49</v>
      </c>
      <c r="G1423" s="75">
        <f t="shared" si="339"/>
        <v>182.792</v>
      </c>
      <c r="H1423" s="76">
        <v>200</v>
      </c>
      <c r="I1423" s="72"/>
      <c r="J1423" s="72"/>
      <c r="K1423" s="75" t="str">
        <f t="shared" si="334"/>
        <v/>
      </c>
      <c r="L1423" s="167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40"/>
        <v>0</v>
      </c>
      <c r="T1423" s="126">
        <f t="shared" si="341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38"/>
        <v>270.96</v>
      </c>
      <c r="G1424" s="75">
        <f t="shared" si="339"/>
        <v>216.768</v>
      </c>
      <c r="H1424" s="76">
        <v>4</v>
      </c>
      <c r="I1424" s="72"/>
      <c r="J1424" s="72"/>
      <c r="K1424" s="75" t="str">
        <f t="shared" si="334"/>
        <v/>
      </c>
      <c r="L1424" s="167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40"/>
        <v>0</v>
      </c>
      <c r="T1424" s="126">
        <f t="shared" si="341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38"/>
        <v>332.15</v>
      </c>
      <c r="G1425" s="75">
        <f t="shared" si="339"/>
        <v>265.72</v>
      </c>
      <c r="H1425" s="76">
        <v>56</v>
      </c>
      <c r="I1425" s="72"/>
      <c r="J1425" s="72"/>
      <c r="K1425" s="75" t="str">
        <f t="shared" si="334"/>
        <v/>
      </c>
      <c r="L1425" s="167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40"/>
        <v>0</v>
      </c>
      <c r="T1425" s="126">
        <f t="shared" si="341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38"/>
        <v>459.97</v>
      </c>
      <c r="G1426" s="75">
        <f t="shared" si="339"/>
        <v>367.976</v>
      </c>
      <c r="H1426" s="76">
        <v>43</v>
      </c>
      <c r="I1426" s="72"/>
      <c r="J1426" s="72"/>
      <c r="K1426" s="75" t="str">
        <f t="shared" si="334"/>
        <v/>
      </c>
      <c r="L1426" s="167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40"/>
        <v>0</v>
      </c>
      <c r="T1426" s="126">
        <f t="shared" si="341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38"/>
        <v>318.27</v>
      </c>
      <c r="G1427" s="75">
        <f t="shared" si="339"/>
        <v>254.616</v>
      </c>
      <c r="H1427" s="76">
        <v>23</v>
      </c>
      <c r="I1427" s="72"/>
      <c r="J1427" s="72"/>
      <c r="K1427" s="75" t="str">
        <f t="shared" si="334"/>
        <v/>
      </c>
      <c r="L1427" s="167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40"/>
        <v>0</v>
      </c>
      <c r="T1427" s="126">
        <f t="shared" si="341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38"/>
        <v>492.27</v>
      </c>
      <c r="G1428" s="75">
        <f t="shared" si="339"/>
        <v>393.816</v>
      </c>
      <c r="H1428" s="76">
        <v>47</v>
      </c>
      <c r="I1428" s="72"/>
      <c r="J1428" s="72"/>
      <c r="K1428" s="75" t="str">
        <f t="shared" si="334"/>
        <v/>
      </c>
      <c r="L1428" s="167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40"/>
        <v>0</v>
      </c>
      <c r="T1428" s="126">
        <f t="shared" si="341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38"/>
        <v>532.1</v>
      </c>
      <c r="G1429" s="75">
        <f t="shared" si="339"/>
        <v>425.68</v>
      </c>
      <c r="H1429" s="76">
        <v>50</v>
      </c>
      <c r="I1429" s="72"/>
      <c r="J1429" s="72"/>
      <c r="K1429" s="75" t="str">
        <f t="shared" si="334"/>
        <v/>
      </c>
      <c r="L1429" s="167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40"/>
        <v>0</v>
      </c>
      <c r="T1429" s="126">
        <f t="shared" si="341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38"/>
        <v>642.17</v>
      </c>
      <c r="G1430" s="75">
        <f t="shared" si="339"/>
        <v>513.736</v>
      </c>
      <c r="H1430" s="76">
        <v>18</v>
      </c>
      <c r="I1430" s="72"/>
      <c r="J1430" s="72"/>
      <c r="K1430" s="75" t="str">
        <f t="shared" si="334"/>
        <v/>
      </c>
      <c r="L1430" s="167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40"/>
        <v>0</v>
      </c>
      <c r="T1430" s="126">
        <f t="shared" si="341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38"/>
        <v>750.07</v>
      </c>
      <c r="G1431" s="75">
        <f t="shared" si="339"/>
        <v>600.056</v>
      </c>
      <c r="H1431" s="76">
        <v>39</v>
      </c>
      <c r="I1431" s="72"/>
      <c r="J1431" s="72"/>
      <c r="K1431" s="75" t="str">
        <f t="shared" si="334"/>
        <v/>
      </c>
      <c r="L1431" s="167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40"/>
        <v>0</v>
      </c>
      <c r="T1431" s="126">
        <f t="shared" si="341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38"/>
        <v>762.16</v>
      </c>
      <c r="G1432" s="75">
        <f t="shared" si="339"/>
        <v>609.728</v>
      </c>
      <c r="H1432" s="214">
        <v>18</v>
      </c>
      <c r="I1432" s="72"/>
      <c r="J1432" s="72"/>
      <c r="K1432" s="75" t="str">
        <f t="shared" si="334"/>
        <v/>
      </c>
      <c r="L1432" s="167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40"/>
        <v>0</v>
      </c>
      <c r="T1432" s="126">
        <f t="shared" si="341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38"/>
        <v>884.49</v>
      </c>
      <c r="G1433" s="75">
        <f t="shared" si="339"/>
        <v>707.592</v>
      </c>
      <c r="H1433" s="78"/>
      <c r="I1433" s="72"/>
      <c r="J1433" s="72"/>
      <c r="K1433" s="75" t="str">
        <f t="shared" si="334"/>
        <v/>
      </c>
      <c r="L1433" s="167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40"/>
        <v>0</v>
      </c>
      <c r="T1433" s="126">
        <f t="shared" si="341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38"/>
        <v>1328.9</v>
      </c>
      <c r="G1434" s="75">
        <f t="shared" si="339"/>
        <v>1063.12</v>
      </c>
      <c r="H1434" s="76">
        <v>27</v>
      </c>
      <c r="I1434" s="72"/>
      <c r="J1434" s="72"/>
      <c r="K1434" s="75" t="str">
        <f t="shared" si="334"/>
        <v/>
      </c>
      <c r="L1434" s="167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40"/>
        <v>0</v>
      </c>
      <c r="T1434" s="126">
        <f t="shared" si="341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38"/>
        <v>1785.39</v>
      </c>
      <c r="G1435" s="75">
        <f t="shared" si="339"/>
        <v>1428.312</v>
      </c>
      <c r="H1435" s="76">
        <v>7</v>
      </c>
      <c r="I1435" s="72"/>
      <c r="J1435" s="72"/>
      <c r="K1435" s="75" t="str">
        <f t="shared" si="334"/>
        <v/>
      </c>
      <c r="L1435" s="167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40"/>
        <v>0</v>
      </c>
      <c r="T1435" s="126">
        <f t="shared" si="341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4"/>
        <v/>
      </c>
      <c r="L1436" s="167"/>
      <c r="M1436" s="72"/>
      <c r="N1436" s="149"/>
      <c r="O1436" s="149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42">E1437-E1437*$G$2%</f>
        <v>8.42</v>
      </c>
      <c r="G1437" s="75">
        <f>E1437-(20*E1437/100)</f>
        <v>6.736</v>
      </c>
      <c r="H1437" s="76">
        <v>3824</v>
      </c>
      <c r="I1437" s="72"/>
      <c r="J1437" s="72"/>
      <c r="K1437" s="75" t="str">
        <f t="shared" si="334"/>
        <v/>
      </c>
      <c r="L1437" s="167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3">Q1437/M1437*D1437</f>
        <v>0</v>
      </c>
      <c r="T1437" s="126">
        <f t="shared" ref="T1437:T1452" si="344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42"/>
        <v>11.04</v>
      </c>
      <c r="G1438" s="75">
        <f t="shared" ref="G1438:G1501" si="345">E1438-(20*E1438/100)</f>
        <v>8.832</v>
      </c>
      <c r="H1438" s="78"/>
      <c r="I1438" s="72"/>
      <c r="J1438" s="72"/>
      <c r="K1438" s="75" t="str">
        <f t="shared" si="334"/>
        <v/>
      </c>
      <c r="L1438" s="167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3"/>
        <v>0</v>
      </c>
      <c r="T1438" s="126">
        <f t="shared" si="344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42"/>
        <v>15.51</v>
      </c>
      <c r="G1439" s="75">
        <f t="shared" si="345"/>
        <v>12.408</v>
      </c>
      <c r="H1439" s="78"/>
      <c r="I1439" s="216"/>
      <c r="J1439" s="216"/>
      <c r="K1439" s="75" t="str">
        <f t="shared" si="334"/>
        <v/>
      </c>
      <c r="L1439" s="167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3"/>
        <v>0</v>
      </c>
      <c r="T1439" s="126">
        <f t="shared" si="344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42"/>
        <v>14.81</v>
      </c>
      <c r="G1440" s="75">
        <f t="shared" si="345"/>
        <v>11.848</v>
      </c>
      <c r="H1440" s="76">
        <v>5520</v>
      </c>
      <c r="I1440" s="72"/>
      <c r="J1440" s="72"/>
      <c r="K1440" s="75" t="str">
        <f t="shared" si="334"/>
        <v/>
      </c>
      <c r="L1440" s="167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3"/>
        <v>0</v>
      </c>
      <c r="T1440" s="126">
        <f t="shared" si="344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42"/>
        <v>16.26</v>
      </c>
      <c r="G1441" s="75">
        <f t="shared" si="345"/>
        <v>13.008</v>
      </c>
      <c r="H1441" s="76">
        <v>5242</v>
      </c>
      <c r="I1441" s="72"/>
      <c r="J1441" s="72"/>
      <c r="K1441" s="75" t="str">
        <f t="shared" si="334"/>
        <v/>
      </c>
      <c r="L1441" s="167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3"/>
        <v>0</v>
      </c>
      <c r="T1441" s="126">
        <f t="shared" si="344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42"/>
        <v>22.04</v>
      </c>
      <c r="G1442" s="75">
        <f t="shared" si="345"/>
        <v>17.632</v>
      </c>
      <c r="H1442" s="76">
        <v>481</v>
      </c>
      <c r="I1442" s="72"/>
      <c r="J1442" s="72"/>
      <c r="K1442" s="75" t="str">
        <f t="shared" si="334"/>
        <v/>
      </c>
      <c r="L1442" s="167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3"/>
        <v>0</v>
      </c>
      <c r="T1442" s="126">
        <f t="shared" si="344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42"/>
        <v>29.02</v>
      </c>
      <c r="G1443" s="75">
        <f t="shared" si="345"/>
        <v>23.216</v>
      </c>
      <c r="H1443" s="76">
        <v>3098</v>
      </c>
      <c r="I1443" s="72"/>
      <c r="J1443" s="72"/>
      <c r="K1443" s="75" t="str">
        <f t="shared" si="334"/>
        <v/>
      </c>
      <c r="L1443" s="167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3"/>
        <v>0</v>
      </c>
      <c r="T1443" s="126">
        <f t="shared" si="344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42"/>
        <v>33.8</v>
      </c>
      <c r="G1444" s="75">
        <f t="shared" si="345"/>
        <v>27.04</v>
      </c>
      <c r="H1444" s="76">
        <v>3015</v>
      </c>
      <c r="I1444" s="72"/>
      <c r="J1444" s="72"/>
      <c r="K1444" s="75" t="str">
        <f t="shared" si="334"/>
        <v/>
      </c>
      <c r="L1444" s="167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3"/>
        <v>0</v>
      </c>
      <c r="T1444" s="126">
        <f t="shared" si="344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42"/>
        <v>32.12</v>
      </c>
      <c r="G1445" s="75">
        <f t="shared" si="345"/>
        <v>25.696</v>
      </c>
      <c r="H1445" s="76">
        <v>3756</v>
      </c>
      <c r="I1445" s="72"/>
      <c r="J1445" s="72"/>
      <c r="K1445" s="75" t="str">
        <f t="shared" si="334"/>
        <v/>
      </c>
      <c r="L1445" s="167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3"/>
        <v>0</v>
      </c>
      <c r="T1445" s="126">
        <f t="shared" si="344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42"/>
        <v>38.6</v>
      </c>
      <c r="G1446" s="75">
        <f t="shared" si="345"/>
        <v>30.88</v>
      </c>
      <c r="H1446" s="76">
        <v>3391</v>
      </c>
      <c r="I1446" s="72"/>
      <c r="J1446" s="72"/>
      <c r="K1446" s="75" t="str">
        <f t="shared" si="334"/>
        <v/>
      </c>
      <c r="L1446" s="167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3"/>
        <v>0</v>
      </c>
      <c r="T1446" s="126">
        <f t="shared" si="344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42"/>
        <v>43.6</v>
      </c>
      <c r="G1447" s="75">
        <f t="shared" si="345"/>
        <v>34.88</v>
      </c>
      <c r="H1447" s="76">
        <v>2167</v>
      </c>
      <c r="I1447" s="72"/>
      <c r="J1447" s="72"/>
      <c r="K1447" s="75" t="str">
        <f t="shared" si="334"/>
        <v/>
      </c>
      <c r="L1447" s="167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3"/>
        <v>0</v>
      </c>
      <c r="T1447" s="126">
        <f t="shared" si="344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42"/>
        <v>61.6</v>
      </c>
      <c r="G1448" s="75">
        <f t="shared" si="345"/>
        <v>49.28</v>
      </c>
      <c r="H1448" s="76">
        <v>1755</v>
      </c>
      <c r="I1448" s="72"/>
      <c r="J1448" s="72"/>
      <c r="K1448" s="75" t="str">
        <f t="shared" si="334"/>
        <v/>
      </c>
      <c r="L1448" s="167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3"/>
        <v>0</v>
      </c>
      <c r="T1448" s="126">
        <f t="shared" si="344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42"/>
        <v>65.4</v>
      </c>
      <c r="G1449" s="75">
        <f t="shared" si="345"/>
        <v>52.32</v>
      </c>
      <c r="H1449" s="76">
        <v>215</v>
      </c>
      <c r="I1449" s="72"/>
      <c r="J1449" s="72"/>
      <c r="K1449" s="75" t="str">
        <f t="shared" si="334"/>
        <v/>
      </c>
      <c r="L1449" s="167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3"/>
        <v>0</v>
      </c>
      <c r="T1449" s="126">
        <f t="shared" si="344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42"/>
        <v>95.4</v>
      </c>
      <c r="G1450" s="75">
        <f t="shared" si="345"/>
        <v>76.32</v>
      </c>
      <c r="H1450" s="76">
        <v>202</v>
      </c>
      <c r="I1450" s="72"/>
      <c r="J1450" s="72"/>
      <c r="K1450" s="75" t="str">
        <f t="shared" ref="K1450:K1513" si="346">IF(D1450="","",IF(F1450="","",ROUND(D1450*F1450,2)))</f>
        <v/>
      </c>
      <c r="L1450" s="167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3"/>
        <v>0</v>
      </c>
      <c r="T1450" s="126">
        <f t="shared" si="344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42"/>
        <v>108.74</v>
      </c>
      <c r="G1451" s="75">
        <f t="shared" si="345"/>
        <v>86.992</v>
      </c>
      <c r="H1451" s="76">
        <v>590</v>
      </c>
      <c r="I1451" s="72"/>
      <c r="J1451" s="72"/>
      <c r="K1451" s="75" t="str">
        <f t="shared" si="346"/>
        <v/>
      </c>
      <c r="L1451" s="167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3"/>
        <v>0</v>
      </c>
      <c r="T1451" s="126">
        <f t="shared" si="344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42"/>
        <v>115.74</v>
      </c>
      <c r="G1452" s="75">
        <f t="shared" si="345"/>
        <v>92.592</v>
      </c>
      <c r="H1452" s="76">
        <v>491</v>
      </c>
      <c r="I1452" s="72"/>
      <c r="J1452" s="72"/>
      <c r="K1452" s="75" t="str">
        <f t="shared" si="346"/>
        <v/>
      </c>
      <c r="L1452" s="167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3"/>
        <v>0</v>
      </c>
      <c r="T1452" s="126">
        <f t="shared" si="344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6"/>
        <v/>
      </c>
      <c r="L1453" s="167"/>
      <c r="M1453" s="72"/>
      <c r="N1453" s="149"/>
      <c r="O1453" s="149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47">E1454-E1454*$G$2%</f>
        <v>8.42</v>
      </c>
      <c r="G1454" s="75">
        <f t="shared" si="345"/>
        <v>6.736</v>
      </c>
      <c r="H1454" s="76">
        <v>3252</v>
      </c>
      <c r="I1454" s="72"/>
      <c r="J1454" s="72"/>
      <c r="K1454" s="75" t="str">
        <f t="shared" si="346"/>
        <v/>
      </c>
      <c r="L1454" s="167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8">Q1454/M1454*D1454</f>
        <v>0</v>
      </c>
      <c r="T1454" s="126">
        <f t="shared" ref="T1454:T1465" si="349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47"/>
        <v>11.04</v>
      </c>
      <c r="G1455" s="75">
        <f t="shared" si="345"/>
        <v>8.832</v>
      </c>
      <c r="H1455" s="78"/>
      <c r="I1455" s="72"/>
      <c r="J1455" s="72"/>
      <c r="K1455" s="75" t="str">
        <f t="shared" si="346"/>
        <v/>
      </c>
      <c r="L1455" s="167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8"/>
        <v>0</v>
      </c>
      <c r="T1455" s="126">
        <f t="shared" si="349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47"/>
        <v>15.51</v>
      </c>
      <c r="G1456" s="75">
        <f t="shared" si="345"/>
        <v>12.408</v>
      </c>
      <c r="H1456" s="78"/>
      <c r="I1456" s="72"/>
      <c r="J1456" s="72"/>
      <c r="K1456" s="75" t="str">
        <f t="shared" si="346"/>
        <v/>
      </c>
      <c r="L1456" s="167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8"/>
        <v>0</v>
      </c>
      <c r="T1456" s="126">
        <f t="shared" si="349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47"/>
        <v>14.81</v>
      </c>
      <c r="G1457" s="75">
        <f t="shared" si="345"/>
        <v>11.848</v>
      </c>
      <c r="H1457" s="76">
        <v>5326</v>
      </c>
      <c r="I1457" s="72"/>
      <c r="J1457" s="72"/>
      <c r="K1457" s="75" t="str">
        <f t="shared" si="346"/>
        <v/>
      </c>
      <c r="L1457" s="167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8"/>
        <v>0</v>
      </c>
      <c r="T1457" s="126">
        <f t="shared" si="349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47"/>
        <v>16.26</v>
      </c>
      <c r="G1458" s="75">
        <f t="shared" si="345"/>
        <v>13.008</v>
      </c>
      <c r="H1458" s="76">
        <v>5179</v>
      </c>
      <c r="I1458" s="72"/>
      <c r="J1458" s="72"/>
      <c r="K1458" s="75" t="str">
        <f t="shared" si="346"/>
        <v/>
      </c>
      <c r="L1458" s="167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8"/>
        <v>0</v>
      </c>
      <c r="T1458" s="126">
        <f t="shared" si="349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47"/>
        <v>22.04</v>
      </c>
      <c r="G1459" s="75">
        <f t="shared" si="345"/>
        <v>17.632</v>
      </c>
      <c r="H1459" s="76">
        <v>1148</v>
      </c>
      <c r="I1459" s="72"/>
      <c r="J1459" s="72"/>
      <c r="K1459" s="75" t="str">
        <f t="shared" si="346"/>
        <v/>
      </c>
      <c r="L1459" s="167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8"/>
        <v>0</v>
      </c>
      <c r="T1459" s="126">
        <f t="shared" si="349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47"/>
        <v>29.02</v>
      </c>
      <c r="G1460" s="75">
        <f t="shared" si="345"/>
        <v>23.216</v>
      </c>
      <c r="H1460" s="76">
        <v>4210</v>
      </c>
      <c r="I1460" s="72"/>
      <c r="J1460" s="72"/>
      <c r="K1460" s="75" t="str">
        <f t="shared" si="346"/>
        <v/>
      </c>
      <c r="L1460" s="167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8"/>
        <v>0</v>
      </c>
      <c r="T1460" s="126">
        <f t="shared" si="349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47"/>
        <v>33.8</v>
      </c>
      <c r="G1461" s="75">
        <f t="shared" si="345"/>
        <v>27.04</v>
      </c>
      <c r="H1461" s="76">
        <v>2584</v>
      </c>
      <c r="I1461" s="72"/>
      <c r="J1461" s="72"/>
      <c r="K1461" s="75" t="str">
        <f t="shared" si="346"/>
        <v/>
      </c>
      <c r="L1461" s="167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8"/>
        <v>0</v>
      </c>
      <c r="T1461" s="126">
        <f t="shared" si="349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47"/>
        <v>26.94</v>
      </c>
      <c r="G1462" s="75">
        <f t="shared" si="345"/>
        <v>21.552</v>
      </c>
      <c r="H1462" s="76">
        <v>1723</v>
      </c>
      <c r="I1462" s="72"/>
      <c r="J1462" s="72"/>
      <c r="K1462" s="75" t="str">
        <f t="shared" si="346"/>
        <v/>
      </c>
      <c r="L1462" s="167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8"/>
        <v>0</v>
      </c>
      <c r="T1462" s="126">
        <f t="shared" si="349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47"/>
        <v>32.12</v>
      </c>
      <c r="G1463" s="75">
        <f t="shared" si="345"/>
        <v>25.696</v>
      </c>
      <c r="H1463" s="76">
        <v>2398</v>
      </c>
      <c r="I1463" s="72"/>
      <c r="J1463" s="72"/>
      <c r="K1463" s="75" t="str">
        <f t="shared" si="346"/>
        <v/>
      </c>
      <c r="L1463" s="167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8"/>
        <v>0</v>
      </c>
      <c r="T1463" s="126">
        <f t="shared" si="349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47"/>
        <v>43.6</v>
      </c>
      <c r="G1464" s="75">
        <f t="shared" si="345"/>
        <v>34.88</v>
      </c>
      <c r="H1464" s="76">
        <v>2500</v>
      </c>
      <c r="I1464" s="72"/>
      <c r="J1464" s="72"/>
      <c r="K1464" s="75" t="str">
        <f t="shared" si="346"/>
        <v/>
      </c>
      <c r="L1464" s="167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8"/>
        <v>0</v>
      </c>
      <c r="T1464" s="126">
        <f t="shared" si="349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47"/>
        <v>61.6</v>
      </c>
      <c r="G1465" s="75">
        <f t="shared" si="345"/>
        <v>49.28</v>
      </c>
      <c r="H1465" s="76">
        <v>292</v>
      </c>
      <c r="I1465" s="72"/>
      <c r="J1465" s="72"/>
      <c r="K1465" s="75" t="str">
        <f t="shared" si="346"/>
        <v/>
      </c>
      <c r="L1465" s="167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8"/>
        <v>0</v>
      </c>
      <c r="T1465" s="126">
        <f t="shared" si="349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6"/>
        <v/>
      </c>
      <c r="L1466" s="167"/>
      <c r="M1466" s="72"/>
      <c r="N1466" s="149"/>
      <c r="O1466" s="149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 t="shared" si="345"/>
        <v>22.272</v>
      </c>
      <c r="H1467" s="76">
        <v>2708</v>
      </c>
      <c r="I1467" s="72"/>
      <c r="J1467" s="72"/>
      <c r="K1467" s="75" t="str">
        <f t="shared" si="346"/>
        <v/>
      </c>
      <c r="L1467" s="167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 t="shared" si="345"/>
        <v>30.968</v>
      </c>
      <c r="H1468" s="76">
        <v>2778</v>
      </c>
      <c r="I1468" s="72"/>
      <c r="J1468" s="72"/>
      <c r="K1468" s="75" t="str">
        <f t="shared" si="346"/>
        <v/>
      </c>
      <c r="L1468" s="167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 t="shared" si="345"/>
        <v>50.024</v>
      </c>
      <c r="H1469" s="76">
        <v>3918</v>
      </c>
      <c r="I1469" s="72"/>
      <c r="J1469" s="72"/>
      <c r="K1469" s="75" t="str">
        <f t="shared" si="346"/>
        <v/>
      </c>
      <c r="L1469" s="167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 t="shared" si="345"/>
        <v>88.224</v>
      </c>
      <c r="H1470" s="76">
        <v>2978</v>
      </c>
      <c r="I1470" s="72"/>
      <c r="J1470" s="72"/>
      <c r="K1470" s="75" t="str">
        <f t="shared" si="346"/>
        <v/>
      </c>
      <c r="L1470" s="167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 t="shared" si="345"/>
        <v>99.952</v>
      </c>
      <c r="H1471" s="76">
        <v>818</v>
      </c>
      <c r="I1471" s="72"/>
      <c r="J1471" s="72"/>
      <c r="K1471" s="75" t="str">
        <f t="shared" si="346"/>
        <v/>
      </c>
      <c r="L1471" s="167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5"/>
      <c r="F1472" s="75"/>
      <c r="G1472" s="75"/>
      <c r="H1472" s="78"/>
      <c r="I1472" s="217"/>
      <c r="J1472" s="217"/>
      <c r="K1472" s="75" t="str">
        <f t="shared" si="346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771</v>
      </c>
      <c r="D1473" s="73"/>
      <c r="E1473" s="215">
        <v>158.7</v>
      </c>
      <c r="F1473" s="75">
        <f t="shared" ref="F1473:F1478" si="350">E1473-E1473*$G$2%</f>
        <v>158.7</v>
      </c>
      <c r="G1473" s="75">
        <f t="shared" si="345"/>
        <v>126.96</v>
      </c>
      <c r="H1473" s="76">
        <v>506</v>
      </c>
      <c r="I1473" s="72"/>
      <c r="J1473" s="72"/>
      <c r="K1473" s="75" t="str">
        <f t="shared" si="346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51">Q1473/M1473*D1473</f>
        <v>0</v>
      </c>
      <c r="T1473" s="126">
        <f t="shared" ref="T1473:T1478" si="352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771</v>
      </c>
      <c r="D1474" s="73"/>
      <c r="E1474" s="215">
        <v>251.76</v>
      </c>
      <c r="F1474" s="75">
        <f t="shared" si="350"/>
        <v>251.76</v>
      </c>
      <c r="G1474" s="75">
        <f t="shared" si="345"/>
        <v>201.408</v>
      </c>
      <c r="H1474" s="78"/>
      <c r="I1474" s="72"/>
      <c r="J1474" s="72"/>
      <c r="K1474" s="75" t="str">
        <f t="shared" si="346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51"/>
        <v>0</v>
      </c>
      <c r="T1474" s="126">
        <f t="shared" si="352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771</v>
      </c>
      <c r="D1475" s="73"/>
      <c r="E1475" s="215">
        <v>329.47</v>
      </c>
      <c r="F1475" s="75">
        <f t="shared" si="350"/>
        <v>329.47</v>
      </c>
      <c r="G1475" s="75">
        <f t="shared" si="345"/>
        <v>263.576</v>
      </c>
      <c r="H1475" s="76">
        <v>336</v>
      </c>
      <c r="I1475" s="72"/>
      <c r="J1475" s="72"/>
      <c r="K1475" s="75" t="str">
        <f t="shared" si="346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51"/>
        <v>0</v>
      </c>
      <c r="T1475" s="126">
        <f t="shared" si="352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771</v>
      </c>
      <c r="D1476" s="73"/>
      <c r="E1476" s="215">
        <v>158.7</v>
      </c>
      <c r="F1476" s="75">
        <f t="shared" si="350"/>
        <v>158.7</v>
      </c>
      <c r="G1476" s="75">
        <f t="shared" si="345"/>
        <v>126.96</v>
      </c>
      <c r="H1476" s="76">
        <v>151</v>
      </c>
      <c r="I1476" s="72"/>
      <c r="J1476" s="72"/>
      <c r="K1476" s="75" t="str">
        <f t="shared" si="346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51"/>
        <v>0</v>
      </c>
      <c r="T1476" s="126">
        <f t="shared" si="352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771</v>
      </c>
      <c r="D1477" s="73"/>
      <c r="E1477" s="215">
        <v>251.76</v>
      </c>
      <c r="F1477" s="75">
        <f t="shared" si="350"/>
        <v>251.76</v>
      </c>
      <c r="G1477" s="75">
        <f t="shared" si="345"/>
        <v>201.408</v>
      </c>
      <c r="H1477" s="76">
        <v>502</v>
      </c>
      <c r="I1477" s="72"/>
      <c r="J1477" s="72"/>
      <c r="K1477" s="75" t="str">
        <f t="shared" si="346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51"/>
        <v>0</v>
      </c>
      <c r="T1477" s="126">
        <f t="shared" si="352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771</v>
      </c>
      <c r="D1478" s="73"/>
      <c r="E1478" s="215">
        <v>329.47</v>
      </c>
      <c r="F1478" s="75">
        <f t="shared" si="350"/>
        <v>329.47</v>
      </c>
      <c r="G1478" s="75">
        <f t="shared" si="345"/>
        <v>263.576</v>
      </c>
      <c r="H1478" s="78"/>
      <c r="I1478" s="72"/>
      <c r="J1478" s="72"/>
      <c r="K1478" s="75" t="str">
        <f t="shared" si="346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51"/>
        <v>0</v>
      </c>
      <c r="T1478" s="126">
        <f t="shared" si="352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8"/>
      <c r="F1479" s="64"/>
      <c r="G1479" s="75"/>
      <c r="H1479" s="78"/>
      <c r="I1479" s="219"/>
      <c r="J1479" s="219"/>
      <c r="K1479" s="75" t="str">
        <f t="shared" si="346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771</v>
      </c>
      <c r="D1480" s="73"/>
      <c r="E1480" s="215">
        <v>268.17</v>
      </c>
      <c r="F1480" s="75">
        <f>E1480-E1480*$G$2%</f>
        <v>268.17</v>
      </c>
      <c r="G1480" s="75">
        <f t="shared" si="345"/>
        <v>214.536</v>
      </c>
      <c r="H1480" s="76">
        <v>211</v>
      </c>
      <c r="I1480" s="72"/>
      <c r="J1480" s="72"/>
      <c r="K1480" s="75" t="str">
        <f t="shared" si="346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771</v>
      </c>
      <c r="D1481" s="73"/>
      <c r="E1481" s="215">
        <v>268.17</v>
      </c>
      <c r="F1481" s="75">
        <f>E1481-E1481*$G$2%</f>
        <v>268.17</v>
      </c>
      <c r="G1481" s="75">
        <f t="shared" si="345"/>
        <v>214.536</v>
      </c>
      <c r="H1481" s="76">
        <v>108</v>
      </c>
      <c r="I1481" s="72"/>
      <c r="J1481" s="72"/>
      <c r="K1481" s="75" t="str">
        <f t="shared" si="346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771</v>
      </c>
      <c r="D1482" s="73"/>
      <c r="E1482" s="215">
        <v>335.94</v>
      </c>
      <c r="F1482" s="75">
        <f>E1482-E1482*$G$2%</f>
        <v>335.94</v>
      </c>
      <c r="G1482" s="75">
        <f t="shared" si="345"/>
        <v>268.752</v>
      </c>
      <c r="H1482" s="76">
        <v>48</v>
      </c>
      <c r="I1482" s="72"/>
      <c r="J1482" s="72"/>
      <c r="K1482" s="75" t="str">
        <f t="shared" si="346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771</v>
      </c>
      <c r="D1483" s="73"/>
      <c r="E1483" s="215">
        <v>378.75</v>
      </c>
      <c r="F1483" s="75">
        <f>E1483-E1483*$G$2%</f>
        <v>378.75</v>
      </c>
      <c r="G1483" s="75">
        <f t="shared" si="345"/>
        <v>303</v>
      </c>
      <c r="H1483" s="76">
        <v>29</v>
      </c>
      <c r="I1483" s="72"/>
      <c r="J1483" s="72"/>
      <c r="K1483" s="75" t="str">
        <f t="shared" si="346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5"/>
      <c r="F1484" s="75"/>
      <c r="G1484" s="75"/>
      <c r="H1484" s="78"/>
      <c r="I1484" s="72"/>
      <c r="J1484" s="72"/>
      <c r="K1484" s="75" t="str">
        <f t="shared" si="346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771</v>
      </c>
      <c r="D1485" s="73"/>
      <c r="E1485" s="215">
        <v>162.61</v>
      </c>
      <c r="F1485" s="75">
        <f>E1485-E1485*$G$2%</f>
        <v>162.61</v>
      </c>
      <c r="G1485" s="75">
        <f t="shared" si="345"/>
        <v>130.088</v>
      </c>
      <c r="H1485" s="76">
        <v>647</v>
      </c>
      <c r="I1485" s="72"/>
      <c r="J1485" s="72"/>
      <c r="K1485" s="75" t="str">
        <f t="shared" si="346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771</v>
      </c>
      <c r="D1486" s="73"/>
      <c r="E1486" s="215">
        <v>370.18</v>
      </c>
      <c r="F1486" s="75">
        <f>E1486-E1486*$G$2%</f>
        <v>370.18</v>
      </c>
      <c r="G1486" s="75">
        <f t="shared" si="345"/>
        <v>296.144</v>
      </c>
      <c r="H1486" s="76">
        <v>337</v>
      </c>
      <c r="I1486" s="72"/>
      <c r="J1486" s="72"/>
      <c r="K1486" s="75" t="str">
        <f t="shared" si="346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771</v>
      </c>
      <c r="D1487" s="73"/>
      <c r="E1487" s="215">
        <v>475.25</v>
      </c>
      <c r="F1487" s="75">
        <f>E1487-E1487*$G$2%</f>
        <v>475.25</v>
      </c>
      <c r="G1487" s="75">
        <f t="shared" si="345"/>
        <v>380.2</v>
      </c>
      <c r="H1487" s="76">
        <v>213</v>
      </c>
      <c r="I1487" s="72"/>
      <c r="J1487" s="72"/>
      <c r="K1487" s="75" t="str">
        <f t="shared" si="346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5"/>
      <c r="F1488" s="75"/>
      <c r="G1488" s="75"/>
      <c r="H1488" s="78"/>
      <c r="I1488" s="72"/>
      <c r="J1488" s="72"/>
      <c r="K1488" s="75" t="str">
        <f t="shared" si="346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771</v>
      </c>
      <c r="D1489" s="73"/>
      <c r="E1489" s="215">
        <v>915.6</v>
      </c>
      <c r="F1489" s="75">
        <f>E1489-E1489*$G$2%</f>
        <v>915.6</v>
      </c>
      <c r="G1489" s="75">
        <f t="shared" si="345"/>
        <v>732.48</v>
      </c>
      <c r="H1489" s="76">
        <v>49</v>
      </c>
      <c r="I1489" s="72"/>
      <c r="J1489" s="72"/>
      <c r="K1489" s="75" t="str">
        <f t="shared" si="346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771</v>
      </c>
      <c r="D1490" s="73"/>
      <c r="E1490" s="215">
        <v>915.6</v>
      </c>
      <c r="F1490" s="75">
        <f>E1490-E1490*$G$2%</f>
        <v>915.6</v>
      </c>
      <c r="G1490" s="75">
        <f t="shared" si="345"/>
        <v>732.48</v>
      </c>
      <c r="H1490" s="76">
        <v>10</v>
      </c>
      <c r="I1490" s="72"/>
      <c r="J1490" s="72"/>
      <c r="K1490" s="75" t="str">
        <f t="shared" si="346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771</v>
      </c>
      <c r="D1491" s="73"/>
      <c r="E1491" s="215">
        <v>915.6</v>
      </c>
      <c r="F1491" s="75">
        <f>E1491-E1491*$G$2%</f>
        <v>915.6</v>
      </c>
      <c r="G1491" s="75">
        <f t="shared" si="345"/>
        <v>732.48</v>
      </c>
      <c r="H1491" s="76">
        <v>56</v>
      </c>
      <c r="I1491" s="72"/>
      <c r="J1491" s="72"/>
      <c r="K1491" s="75" t="str">
        <f t="shared" si="346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5"/>
      <c r="F1492" s="75"/>
      <c r="G1492" s="75"/>
      <c r="H1492" s="78"/>
      <c r="I1492" s="72"/>
      <c r="J1492" s="72"/>
      <c r="K1492" s="75" t="str">
        <f t="shared" si="346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771</v>
      </c>
      <c r="D1493" s="73"/>
      <c r="E1493" s="215">
        <v>135.35</v>
      </c>
      <c r="F1493" s="75">
        <f>E1493-E1493*$G$2%</f>
        <v>135.35</v>
      </c>
      <c r="G1493" s="75">
        <f t="shared" si="345"/>
        <v>108.28</v>
      </c>
      <c r="H1493" s="76">
        <v>200</v>
      </c>
      <c r="I1493" s="72"/>
      <c r="J1493" s="72"/>
      <c r="K1493" s="75" t="str">
        <f t="shared" si="346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771</v>
      </c>
      <c r="D1494" s="73"/>
      <c r="E1494" s="215">
        <v>200.59</v>
      </c>
      <c r="F1494" s="75">
        <f>E1494-E1494*$G$2%</f>
        <v>200.59</v>
      </c>
      <c r="G1494" s="75">
        <f t="shared" si="345"/>
        <v>160.472</v>
      </c>
      <c r="H1494" s="76">
        <v>149</v>
      </c>
      <c r="I1494" s="72"/>
      <c r="J1494" s="72"/>
      <c r="K1494" s="75" t="str">
        <f t="shared" si="346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771</v>
      </c>
      <c r="D1495" s="73"/>
      <c r="E1495" s="215">
        <v>336.41</v>
      </c>
      <c r="F1495" s="75">
        <f>E1495-E1495*$G$2%</f>
        <v>336.41</v>
      </c>
      <c r="G1495" s="75">
        <f t="shared" si="345"/>
        <v>269.128</v>
      </c>
      <c r="H1495" s="76">
        <v>99</v>
      </c>
      <c r="I1495" s="72"/>
      <c r="J1495" s="72"/>
      <c r="K1495" s="75" t="str">
        <f t="shared" si="346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5"/>
      <c r="F1496" s="75"/>
      <c r="G1496" s="75"/>
      <c r="H1496" s="78"/>
      <c r="I1496" s="72"/>
      <c r="J1496" s="72"/>
      <c r="K1496" s="75" t="str">
        <f t="shared" si="346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771</v>
      </c>
      <c r="D1497" s="73"/>
      <c r="E1497" s="215">
        <v>551.14</v>
      </c>
      <c r="F1497" s="75">
        <f t="shared" ref="F1497:F1502" si="353">E1497-E1497*$G$2%</f>
        <v>551.14</v>
      </c>
      <c r="G1497" s="75">
        <f t="shared" si="345"/>
        <v>440.912</v>
      </c>
      <c r="H1497" s="78"/>
      <c r="I1497" s="72"/>
      <c r="J1497" s="72"/>
      <c r="K1497" s="75" t="str">
        <f t="shared" si="346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4">Q1497/M1497*D1497</f>
        <v>0</v>
      </c>
      <c r="T1497" s="126">
        <f t="shared" ref="T1497:T1502" si="355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771</v>
      </c>
      <c r="D1498" s="73"/>
      <c r="E1498" s="215">
        <v>551.14</v>
      </c>
      <c r="F1498" s="75">
        <f t="shared" si="353"/>
        <v>551.14</v>
      </c>
      <c r="G1498" s="75">
        <f t="shared" si="345"/>
        <v>440.912</v>
      </c>
      <c r="H1498" s="78"/>
      <c r="I1498" s="72"/>
      <c r="J1498" s="72"/>
      <c r="K1498" s="75" t="str">
        <f t="shared" si="346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4"/>
        <v>0</v>
      </c>
      <c r="T1498" s="126">
        <f t="shared" si="355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771</v>
      </c>
      <c r="D1499" s="73"/>
      <c r="E1499" s="215">
        <v>551.14</v>
      </c>
      <c r="F1499" s="75">
        <f t="shared" si="353"/>
        <v>551.14</v>
      </c>
      <c r="G1499" s="75">
        <f t="shared" si="345"/>
        <v>440.912</v>
      </c>
      <c r="H1499" s="78"/>
      <c r="I1499" s="72"/>
      <c r="J1499" s="72"/>
      <c r="K1499" s="75" t="str">
        <f t="shared" si="346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4"/>
        <v>0</v>
      </c>
      <c r="T1499" s="126">
        <f t="shared" si="355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771</v>
      </c>
      <c r="D1500" s="73"/>
      <c r="E1500" s="215">
        <v>511.94</v>
      </c>
      <c r="F1500" s="75">
        <f t="shared" si="353"/>
        <v>511.94</v>
      </c>
      <c r="G1500" s="75">
        <f t="shared" si="345"/>
        <v>409.552</v>
      </c>
      <c r="H1500" s="78"/>
      <c r="I1500" s="72"/>
      <c r="J1500" s="72"/>
      <c r="K1500" s="75" t="str">
        <f t="shared" si="346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4"/>
        <v>0</v>
      </c>
      <c r="T1500" s="126">
        <f t="shared" si="355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771</v>
      </c>
      <c r="D1501" s="73"/>
      <c r="E1501" s="215">
        <v>511.94</v>
      </c>
      <c r="F1501" s="75">
        <f t="shared" si="353"/>
        <v>511.94</v>
      </c>
      <c r="G1501" s="75">
        <f t="shared" si="345"/>
        <v>409.552</v>
      </c>
      <c r="H1501" s="78"/>
      <c r="I1501" s="72"/>
      <c r="J1501" s="72"/>
      <c r="K1501" s="75" t="str">
        <f t="shared" si="346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4"/>
        <v>0</v>
      </c>
      <c r="T1501" s="126">
        <f t="shared" si="355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771</v>
      </c>
      <c r="D1502" s="73"/>
      <c r="E1502" s="215">
        <v>511.94</v>
      </c>
      <c r="F1502" s="75">
        <f t="shared" si="353"/>
        <v>511.94</v>
      </c>
      <c r="G1502" s="75">
        <f t="shared" ref="G1502:G1565" si="356">E1502-(20*E1502/100)</f>
        <v>409.552</v>
      </c>
      <c r="H1502" s="78"/>
      <c r="I1502" s="72"/>
      <c r="J1502" s="72"/>
      <c r="K1502" s="75" t="str">
        <f t="shared" si="346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4"/>
        <v>0</v>
      </c>
      <c r="T1502" s="126">
        <f t="shared" si="355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5"/>
      <c r="F1503" s="75"/>
      <c r="G1503" s="75"/>
      <c r="H1503" s="78"/>
      <c r="I1503" s="72"/>
      <c r="J1503" s="72"/>
      <c r="K1503" s="75" t="str">
        <f t="shared" si="346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771</v>
      </c>
      <c r="D1504" s="73"/>
      <c r="E1504" s="215">
        <v>814.84</v>
      </c>
      <c r="F1504" s="75">
        <f>E1504-E1504*$G$2%</f>
        <v>814.84</v>
      </c>
      <c r="G1504" s="75">
        <f t="shared" si="356"/>
        <v>651.872</v>
      </c>
      <c r="H1504" s="76">
        <v>298</v>
      </c>
      <c r="I1504" s="72"/>
      <c r="J1504" s="72"/>
      <c r="K1504" s="75" t="str">
        <f t="shared" si="346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771</v>
      </c>
      <c r="D1505" s="73"/>
      <c r="E1505" s="215">
        <v>814.84</v>
      </c>
      <c r="F1505" s="75">
        <f>E1505-E1505*$G$2%</f>
        <v>814.84</v>
      </c>
      <c r="G1505" s="75">
        <f t="shared" si="356"/>
        <v>651.872</v>
      </c>
      <c r="H1505" s="76">
        <v>248</v>
      </c>
      <c r="I1505" s="72"/>
      <c r="J1505" s="72"/>
      <c r="K1505" s="75" t="str">
        <f t="shared" si="346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771</v>
      </c>
      <c r="D1506" s="73"/>
      <c r="E1506" s="215">
        <v>814.84</v>
      </c>
      <c r="F1506" s="75">
        <f>E1506-E1506*$G$2%</f>
        <v>814.84</v>
      </c>
      <c r="G1506" s="75">
        <f t="shared" si="356"/>
        <v>651.872</v>
      </c>
      <c r="H1506" s="76">
        <v>300</v>
      </c>
      <c r="I1506" s="72"/>
      <c r="J1506" s="72"/>
      <c r="K1506" s="75" t="str">
        <f t="shared" si="346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771</v>
      </c>
      <c r="D1507" s="73"/>
      <c r="E1507" s="215">
        <v>814.84</v>
      </c>
      <c r="F1507" s="75">
        <f>E1507-E1507*$G$2%</f>
        <v>814.84</v>
      </c>
      <c r="G1507" s="75">
        <f t="shared" si="356"/>
        <v>651.872</v>
      </c>
      <c r="H1507" s="76">
        <v>300</v>
      </c>
      <c r="I1507" s="72"/>
      <c r="J1507" s="72"/>
      <c r="K1507" s="75" t="str">
        <f t="shared" si="346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5"/>
      <c r="F1508" s="75"/>
      <c r="G1508" s="75"/>
      <c r="H1508" s="78"/>
      <c r="I1508" s="72"/>
      <c r="J1508" s="72"/>
      <c r="K1508" s="75" t="str">
        <f t="shared" si="346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771</v>
      </c>
      <c r="D1509" s="73"/>
      <c r="E1509" s="215">
        <v>235.39</v>
      </c>
      <c r="F1509" s="75">
        <f>E1509-E1509*$G$2%</f>
        <v>235.39</v>
      </c>
      <c r="G1509" s="75">
        <f t="shared" si="356"/>
        <v>188.312</v>
      </c>
      <c r="H1509" s="78"/>
      <c r="I1509" s="72"/>
      <c r="J1509" s="72"/>
      <c r="K1509" s="75" t="str">
        <f t="shared" si="346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771</v>
      </c>
      <c r="D1510" s="73"/>
      <c r="E1510" s="215">
        <v>235.39</v>
      </c>
      <c r="F1510" s="75">
        <f>E1510-E1510*$G$2%</f>
        <v>235.39</v>
      </c>
      <c r="G1510" s="75">
        <f t="shared" si="356"/>
        <v>188.312</v>
      </c>
      <c r="H1510" s="78"/>
      <c r="I1510" s="72"/>
      <c r="J1510" s="72"/>
      <c r="K1510" s="75" t="str">
        <f t="shared" si="346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5"/>
      <c r="F1511" s="75"/>
      <c r="G1511" s="75"/>
      <c r="H1511" s="78"/>
      <c r="I1511" s="72"/>
      <c r="J1511" s="72"/>
      <c r="K1511" s="75" t="str">
        <f t="shared" si="346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771</v>
      </c>
      <c r="D1512" s="73"/>
      <c r="E1512" s="215">
        <v>188.14</v>
      </c>
      <c r="F1512" s="75">
        <f t="shared" ref="F1512:F1529" si="357">E1512-E1512*$G$2%</f>
        <v>188.14</v>
      </c>
      <c r="G1512" s="75">
        <f t="shared" si="356"/>
        <v>150.512</v>
      </c>
      <c r="H1512" s="76">
        <v>779</v>
      </c>
      <c r="I1512" s="72"/>
      <c r="J1512" s="72"/>
      <c r="K1512" s="75" t="str">
        <f t="shared" si="346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8">Q1512/M1512*D1512</f>
        <v>0</v>
      </c>
      <c r="T1512" s="126">
        <f t="shared" ref="T1512:T1529" si="359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771</v>
      </c>
      <c r="D1513" s="73"/>
      <c r="E1513" s="215">
        <v>340.51</v>
      </c>
      <c r="F1513" s="75">
        <f t="shared" si="357"/>
        <v>340.51</v>
      </c>
      <c r="G1513" s="75">
        <f t="shared" si="356"/>
        <v>272.408</v>
      </c>
      <c r="H1513" s="76">
        <v>511</v>
      </c>
      <c r="I1513" s="72"/>
      <c r="J1513" s="72"/>
      <c r="K1513" s="75" t="str">
        <f t="shared" si="346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8"/>
        <v>0</v>
      </c>
      <c r="T1513" s="126">
        <f t="shared" si="359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771</v>
      </c>
      <c r="D1514" s="73"/>
      <c r="E1514" s="215">
        <v>481.19</v>
      </c>
      <c r="F1514" s="75">
        <f t="shared" si="357"/>
        <v>481.19</v>
      </c>
      <c r="G1514" s="75">
        <f t="shared" si="356"/>
        <v>384.952</v>
      </c>
      <c r="H1514" s="76">
        <v>499</v>
      </c>
      <c r="I1514" s="72"/>
      <c r="J1514" s="72"/>
      <c r="K1514" s="75" t="str">
        <f t="shared" ref="K1514:K1577" si="360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8"/>
        <v>0</v>
      </c>
      <c r="T1514" s="126">
        <f t="shared" si="359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771</v>
      </c>
      <c r="D1515" s="73"/>
      <c r="E1515" s="215">
        <v>188.14</v>
      </c>
      <c r="F1515" s="75">
        <f t="shared" si="357"/>
        <v>188.14</v>
      </c>
      <c r="G1515" s="75">
        <f t="shared" si="356"/>
        <v>150.512</v>
      </c>
      <c r="H1515" s="76">
        <v>827</v>
      </c>
      <c r="I1515" s="72"/>
      <c r="J1515" s="72"/>
      <c r="K1515" s="75" t="str">
        <f t="shared" si="360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8"/>
        <v>0</v>
      </c>
      <c r="T1515" s="126">
        <f t="shared" si="359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771</v>
      </c>
      <c r="D1516" s="73"/>
      <c r="E1516" s="215">
        <v>340.51</v>
      </c>
      <c r="F1516" s="75">
        <f t="shared" si="357"/>
        <v>340.51</v>
      </c>
      <c r="G1516" s="75">
        <f t="shared" si="356"/>
        <v>272.408</v>
      </c>
      <c r="H1516" s="76">
        <v>476</v>
      </c>
      <c r="I1516" s="72"/>
      <c r="J1516" s="72"/>
      <c r="K1516" s="75" t="str">
        <f t="shared" si="360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8"/>
        <v>0</v>
      </c>
      <c r="T1516" s="126">
        <f t="shared" si="359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771</v>
      </c>
      <c r="D1517" s="73"/>
      <c r="E1517" s="215">
        <v>481.19</v>
      </c>
      <c r="F1517" s="75">
        <f t="shared" si="357"/>
        <v>481.19</v>
      </c>
      <c r="G1517" s="75">
        <f t="shared" si="356"/>
        <v>384.952</v>
      </c>
      <c r="H1517" s="76">
        <v>280</v>
      </c>
      <c r="I1517" s="72"/>
      <c r="J1517" s="72"/>
      <c r="K1517" s="75" t="str">
        <f t="shared" si="360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8"/>
        <v>0</v>
      </c>
      <c r="T1517" s="126">
        <f t="shared" si="359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771</v>
      </c>
      <c r="D1518" s="73"/>
      <c r="E1518" s="215">
        <v>188.14</v>
      </c>
      <c r="F1518" s="75">
        <f t="shared" si="357"/>
        <v>188.14</v>
      </c>
      <c r="G1518" s="75">
        <f t="shared" si="356"/>
        <v>150.512</v>
      </c>
      <c r="H1518" s="76">
        <v>930</v>
      </c>
      <c r="I1518" s="72"/>
      <c r="J1518" s="72"/>
      <c r="K1518" s="75" t="str">
        <f t="shared" si="360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8"/>
        <v>0</v>
      </c>
      <c r="T1518" s="126">
        <f t="shared" si="359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771</v>
      </c>
      <c r="D1519" s="73"/>
      <c r="E1519" s="215">
        <v>340.51</v>
      </c>
      <c r="F1519" s="75">
        <f t="shared" si="357"/>
        <v>340.51</v>
      </c>
      <c r="G1519" s="75">
        <f t="shared" si="356"/>
        <v>272.408</v>
      </c>
      <c r="H1519" s="76">
        <v>599</v>
      </c>
      <c r="I1519" s="72"/>
      <c r="J1519" s="72"/>
      <c r="K1519" s="75" t="str">
        <f t="shared" si="360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8"/>
        <v>0</v>
      </c>
      <c r="T1519" s="126">
        <f t="shared" si="359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771</v>
      </c>
      <c r="D1520" s="73"/>
      <c r="E1520" s="215">
        <v>481.19</v>
      </c>
      <c r="F1520" s="75">
        <f t="shared" si="357"/>
        <v>481.19</v>
      </c>
      <c r="G1520" s="75">
        <f t="shared" si="356"/>
        <v>384.952</v>
      </c>
      <c r="H1520" s="76">
        <v>494</v>
      </c>
      <c r="I1520" s="72"/>
      <c r="J1520" s="72"/>
      <c r="K1520" s="75" t="str">
        <f t="shared" si="360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8"/>
        <v>0</v>
      </c>
      <c r="T1520" s="126">
        <f t="shared" si="359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771</v>
      </c>
      <c r="D1521" s="73"/>
      <c r="E1521" s="215">
        <v>188.14</v>
      </c>
      <c r="F1521" s="75">
        <f t="shared" si="357"/>
        <v>188.14</v>
      </c>
      <c r="G1521" s="75">
        <f t="shared" si="356"/>
        <v>150.512</v>
      </c>
      <c r="H1521" s="76">
        <v>847</v>
      </c>
      <c r="I1521" s="72"/>
      <c r="J1521" s="72"/>
      <c r="K1521" s="75" t="str">
        <f t="shared" si="360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8"/>
        <v>0</v>
      </c>
      <c r="T1521" s="126">
        <f t="shared" si="359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771</v>
      </c>
      <c r="D1522" s="73"/>
      <c r="E1522" s="215">
        <v>340.51</v>
      </c>
      <c r="F1522" s="75">
        <f t="shared" si="357"/>
        <v>340.51</v>
      </c>
      <c r="G1522" s="75">
        <f t="shared" si="356"/>
        <v>272.408</v>
      </c>
      <c r="H1522" s="76">
        <v>599</v>
      </c>
      <c r="I1522" s="72"/>
      <c r="J1522" s="72"/>
      <c r="K1522" s="75" t="str">
        <f t="shared" si="360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8"/>
        <v>0</v>
      </c>
      <c r="T1522" s="126">
        <f t="shared" si="359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771</v>
      </c>
      <c r="D1523" s="73"/>
      <c r="E1523" s="215">
        <v>481.19</v>
      </c>
      <c r="F1523" s="75">
        <f t="shared" si="357"/>
        <v>481.19</v>
      </c>
      <c r="G1523" s="75">
        <f t="shared" si="356"/>
        <v>384.952</v>
      </c>
      <c r="H1523" s="76">
        <v>498</v>
      </c>
      <c r="I1523" s="72"/>
      <c r="J1523" s="72"/>
      <c r="K1523" s="75" t="str">
        <f t="shared" si="360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8"/>
        <v>0</v>
      </c>
      <c r="T1523" s="126">
        <f t="shared" si="359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771</v>
      </c>
      <c r="D1524" s="73"/>
      <c r="E1524" s="215">
        <v>188.14</v>
      </c>
      <c r="F1524" s="75">
        <f t="shared" si="357"/>
        <v>188.14</v>
      </c>
      <c r="G1524" s="75">
        <f t="shared" si="356"/>
        <v>150.512</v>
      </c>
      <c r="H1524" s="76">
        <v>776</v>
      </c>
      <c r="I1524" s="72"/>
      <c r="J1524" s="72"/>
      <c r="K1524" s="75" t="str">
        <f t="shared" si="360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8"/>
        <v>0</v>
      </c>
      <c r="T1524" s="126">
        <f t="shared" si="359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771</v>
      </c>
      <c r="D1525" s="73"/>
      <c r="E1525" s="215">
        <v>340.51</v>
      </c>
      <c r="F1525" s="75">
        <f t="shared" si="357"/>
        <v>340.51</v>
      </c>
      <c r="G1525" s="75">
        <f t="shared" si="356"/>
        <v>272.408</v>
      </c>
      <c r="H1525" s="76">
        <v>581</v>
      </c>
      <c r="I1525" s="72"/>
      <c r="J1525" s="72"/>
      <c r="K1525" s="75" t="str">
        <f t="shared" si="360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8"/>
        <v>0</v>
      </c>
      <c r="T1525" s="126">
        <f t="shared" si="359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771</v>
      </c>
      <c r="D1526" s="73"/>
      <c r="E1526" s="215">
        <v>481.19</v>
      </c>
      <c r="F1526" s="75">
        <f t="shared" si="357"/>
        <v>481.19</v>
      </c>
      <c r="G1526" s="75">
        <f t="shared" si="356"/>
        <v>384.952</v>
      </c>
      <c r="H1526" s="76">
        <v>498</v>
      </c>
      <c r="I1526" s="72"/>
      <c r="J1526" s="72"/>
      <c r="K1526" s="75" t="str">
        <f t="shared" si="360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8"/>
        <v>0</v>
      </c>
      <c r="T1526" s="126">
        <f t="shared" si="359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771</v>
      </c>
      <c r="D1527" s="73"/>
      <c r="E1527" s="215">
        <v>182.94</v>
      </c>
      <c r="F1527" s="75">
        <f t="shared" si="357"/>
        <v>182.94</v>
      </c>
      <c r="G1527" s="75">
        <f t="shared" si="356"/>
        <v>146.352</v>
      </c>
      <c r="H1527" s="78"/>
      <c r="I1527" s="72"/>
      <c r="J1527" s="72"/>
      <c r="K1527" s="75" t="str">
        <f t="shared" si="360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8"/>
        <v>0</v>
      </c>
      <c r="T1527" s="126">
        <f t="shared" si="359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771</v>
      </c>
      <c r="D1528" s="73"/>
      <c r="E1528" s="215">
        <v>289.95</v>
      </c>
      <c r="F1528" s="75">
        <f t="shared" si="357"/>
        <v>289.95</v>
      </c>
      <c r="G1528" s="75">
        <f t="shared" si="356"/>
        <v>231.96</v>
      </c>
      <c r="H1528" s="78"/>
      <c r="I1528" s="72"/>
      <c r="J1528" s="72"/>
      <c r="K1528" s="75" t="str">
        <f t="shared" si="360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8"/>
        <v>0</v>
      </c>
      <c r="T1528" s="126">
        <f t="shared" si="359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771</v>
      </c>
      <c r="D1529" s="73"/>
      <c r="E1529" s="215">
        <v>385.37</v>
      </c>
      <c r="F1529" s="75">
        <f t="shared" si="357"/>
        <v>385.37</v>
      </c>
      <c r="G1529" s="75">
        <f t="shared" si="356"/>
        <v>308.296</v>
      </c>
      <c r="H1529" s="78"/>
      <c r="I1529" s="72"/>
      <c r="J1529" s="72"/>
      <c r="K1529" s="75" t="str">
        <f t="shared" si="360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8"/>
        <v>0</v>
      </c>
      <c r="T1529" s="126">
        <f t="shared" si="359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5"/>
      <c r="F1530" s="75"/>
      <c r="G1530" s="75"/>
      <c r="H1530" s="78"/>
      <c r="I1530" s="72"/>
      <c r="J1530" s="72"/>
      <c r="K1530" s="75" t="str">
        <f t="shared" si="360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771</v>
      </c>
      <c r="D1531" s="73"/>
      <c r="E1531" s="215">
        <v>459.64</v>
      </c>
      <c r="F1531" s="75">
        <f t="shared" ref="F1531:F1554" si="361">E1531-E1531*$G$2%</f>
        <v>459.64</v>
      </c>
      <c r="G1531" s="75">
        <f t="shared" si="356"/>
        <v>367.712</v>
      </c>
      <c r="H1531" s="76">
        <v>90</v>
      </c>
      <c r="I1531" s="72"/>
      <c r="J1531" s="72"/>
      <c r="K1531" s="75" t="str">
        <f t="shared" si="360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2">Q1531/M1531*D1531</f>
        <v>0</v>
      </c>
      <c r="T1531" s="126">
        <f t="shared" ref="T1531:T1554" si="363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771</v>
      </c>
      <c r="D1532" s="73"/>
      <c r="E1532" s="215">
        <v>612.38</v>
      </c>
      <c r="F1532" s="75">
        <f t="shared" si="361"/>
        <v>612.38</v>
      </c>
      <c r="G1532" s="75">
        <f t="shared" si="356"/>
        <v>489.904</v>
      </c>
      <c r="H1532" s="76">
        <v>98</v>
      </c>
      <c r="I1532" s="72"/>
      <c r="J1532" s="72"/>
      <c r="K1532" s="75" t="str">
        <f t="shared" si="360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2"/>
        <v>0</v>
      </c>
      <c r="T1532" s="126">
        <f t="shared" si="363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771</v>
      </c>
      <c r="D1533" s="73"/>
      <c r="E1533" s="215">
        <v>552.76</v>
      </c>
      <c r="F1533" s="75">
        <f t="shared" si="361"/>
        <v>552.76</v>
      </c>
      <c r="G1533" s="75">
        <f t="shared" si="356"/>
        <v>442.208</v>
      </c>
      <c r="H1533" s="76">
        <v>98</v>
      </c>
      <c r="I1533" s="72"/>
      <c r="J1533" s="72"/>
      <c r="K1533" s="75" t="str">
        <f t="shared" si="360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2"/>
        <v>0</v>
      </c>
      <c r="T1533" s="126">
        <f t="shared" si="363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771</v>
      </c>
      <c r="D1534" s="73"/>
      <c r="E1534" s="215">
        <v>638.9</v>
      </c>
      <c r="F1534" s="75">
        <f t="shared" si="361"/>
        <v>638.9</v>
      </c>
      <c r="G1534" s="75">
        <f t="shared" si="356"/>
        <v>511.12</v>
      </c>
      <c r="H1534" s="76">
        <v>99</v>
      </c>
      <c r="I1534" s="72"/>
      <c r="J1534" s="72"/>
      <c r="K1534" s="75" t="str">
        <f t="shared" si="360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2"/>
        <v>0</v>
      </c>
      <c r="T1534" s="126">
        <f t="shared" si="363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771</v>
      </c>
      <c r="D1535" s="73"/>
      <c r="E1535" s="215">
        <v>459.64</v>
      </c>
      <c r="F1535" s="75">
        <f t="shared" si="361"/>
        <v>459.64</v>
      </c>
      <c r="G1535" s="75">
        <f t="shared" si="356"/>
        <v>367.712</v>
      </c>
      <c r="H1535" s="76">
        <v>80</v>
      </c>
      <c r="I1535" s="72"/>
      <c r="J1535" s="72"/>
      <c r="K1535" s="75" t="str">
        <f t="shared" si="360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2"/>
        <v>0</v>
      </c>
      <c r="T1535" s="126">
        <f t="shared" si="363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771</v>
      </c>
      <c r="D1536" s="73"/>
      <c r="E1536" s="215">
        <v>612.38</v>
      </c>
      <c r="F1536" s="75">
        <f t="shared" si="361"/>
        <v>612.38</v>
      </c>
      <c r="G1536" s="75">
        <f t="shared" si="356"/>
        <v>489.904</v>
      </c>
      <c r="H1536" s="76">
        <v>53</v>
      </c>
      <c r="I1536" s="72"/>
      <c r="J1536" s="72"/>
      <c r="K1536" s="75" t="str">
        <f t="shared" si="360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2"/>
        <v>0</v>
      </c>
      <c r="T1536" s="126">
        <f t="shared" si="363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771</v>
      </c>
      <c r="D1537" s="73"/>
      <c r="E1537" s="215">
        <v>552.76</v>
      </c>
      <c r="F1537" s="75">
        <f t="shared" si="361"/>
        <v>552.76</v>
      </c>
      <c r="G1537" s="75">
        <f t="shared" si="356"/>
        <v>442.208</v>
      </c>
      <c r="H1537" s="76">
        <v>94</v>
      </c>
      <c r="I1537" s="72"/>
      <c r="J1537" s="72"/>
      <c r="K1537" s="75" t="str">
        <f t="shared" si="360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2"/>
        <v>0</v>
      </c>
      <c r="T1537" s="126">
        <f t="shared" si="363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771</v>
      </c>
      <c r="D1538" s="73"/>
      <c r="E1538" s="215">
        <v>638.9</v>
      </c>
      <c r="F1538" s="75">
        <f t="shared" si="361"/>
        <v>638.9</v>
      </c>
      <c r="G1538" s="75">
        <f t="shared" si="356"/>
        <v>511.12</v>
      </c>
      <c r="H1538" s="76">
        <v>30</v>
      </c>
      <c r="I1538" s="72"/>
      <c r="J1538" s="72"/>
      <c r="K1538" s="75" t="str">
        <f t="shared" si="360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2"/>
        <v>0</v>
      </c>
      <c r="T1538" s="126">
        <f t="shared" si="363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771</v>
      </c>
      <c r="D1539" s="73"/>
      <c r="E1539" s="215">
        <v>459.64</v>
      </c>
      <c r="F1539" s="75">
        <f t="shared" si="361"/>
        <v>459.64</v>
      </c>
      <c r="G1539" s="75">
        <f t="shared" si="356"/>
        <v>367.712</v>
      </c>
      <c r="H1539" s="76">
        <v>79</v>
      </c>
      <c r="I1539" s="72"/>
      <c r="J1539" s="72"/>
      <c r="K1539" s="75" t="str">
        <f t="shared" si="360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2"/>
        <v>0</v>
      </c>
      <c r="T1539" s="126">
        <f t="shared" si="363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771</v>
      </c>
      <c r="D1540" s="73"/>
      <c r="E1540" s="215">
        <v>612.38</v>
      </c>
      <c r="F1540" s="75">
        <f t="shared" si="361"/>
        <v>612.38</v>
      </c>
      <c r="G1540" s="75">
        <f t="shared" si="356"/>
        <v>489.904</v>
      </c>
      <c r="H1540" s="76">
        <v>96</v>
      </c>
      <c r="I1540" s="72"/>
      <c r="J1540" s="72"/>
      <c r="K1540" s="75" t="str">
        <f t="shared" si="360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2"/>
        <v>0</v>
      </c>
      <c r="T1540" s="126">
        <f t="shared" si="363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771</v>
      </c>
      <c r="D1541" s="73"/>
      <c r="E1541" s="215">
        <v>552.76</v>
      </c>
      <c r="F1541" s="75">
        <f t="shared" si="361"/>
        <v>552.76</v>
      </c>
      <c r="G1541" s="75">
        <f t="shared" si="356"/>
        <v>442.208</v>
      </c>
      <c r="H1541" s="76">
        <v>96</v>
      </c>
      <c r="I1541" s="72"/>
      <c r="J1541" s="72"/>
      <c r="K1541" s="75" t="str">
        <f t="shared" si="360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2"/>
        <v>0</v>
      </c>
      <c r="T1541" s="126">
        <f t="shared" si="363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771</v>
      </c>
      <c r="D1542" s="73"/>
      <c r="E1542" s="215">
        <v>638.9</v>
      </c>
      <c r="F1542" s="75">
        <f t="shared" si="361"/>
        <v>638.9</v>
      </c>
      <c r="G1542" s="75">
        <f t="shared" si="356"/>
        <v>511.12</v>
      </c>
      <c r="H1542" s="76">
        <v>97</v>
      </c>
      <c r="I1542" s="72"/>
      <c r="J1542" s="72"/>
      <c r="K1542" s="75" t="str">
        <f t="shared" si="360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2"/>
        <v>0</v>
      </c>
      <c r="T1542" s="126">
        <f t="shared" si="363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771</v>
      </c>
      <c r="D1543" s="73"/>
      <c r="E1543" s="215">
        <v>459.64</v>
      </c>
      <c r="F1543" s="75">
        <f t="shared" si="361"/>
        <v>459.64</v>
      </c>
      <c r="G1543" s="75">
        <f t="shared" si="356"/>
        <v>367.712</v>
      </c>
      <c r="H1543" s="76">
        <v>92</v>
      </c>
      <c r="I1543" s="72"/>
      <c r="J1543" s="72"/>
      <c r="K1543" s="75" t="str">
        <f t="shared" si="360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2"/>
        <v>0</v>
      </c>
      <c r="T1543" s="126">
        <f t="shared" si="363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771</v>
      </c>
      <c r="D1544" s="73"/>
      <c r="E1544" s="215">
        <v>612.38</v>
      </c>
      <c r="F1544" s="75">
        <f t="shared" si="361"/>
        <v>612.38</v>
      </c>
      <c r="G1544" s="75">
        <f t="shared" si="356"/>
        <v>489.904</v>
      </c>
      <c r="H1544" s="76">
        <v>100</v>
      </c>
      <c r="I1544" s="72"/>
      <c r="J1544" s="72"/>
      <c r="K1544" s="75" t="str">
        <f t="shared" si="360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2"/>
        <v>0</v>
      </c>
      <c r="T1544" s="126">
        <f t="shared" si="363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771</v>
      </c>
      <c r="D1545" s="73"/>
      <c r="E1545" s="215">
        <v>552.76</v>
      </c>
      <c r="F1545" s="75">
        <f t="shared" si="361"/>
        <v>552.76</v>
      </c>
      <c r="G1545" s="75">
        <f t="shared" si="356"/>
        <v>442.208</v>
      </c>
      <c r="H1545" s="76">
        <v>77</v>
      </c>
      <c r="I1545" s="72"/>
      <c r="J1545" s="72"/>
      <c r="K1545" s="75" t="str">
        <f t="shared" si="360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2"/>
        <v>0</v>
      </c>
      <c r="T1545" s="126">
        <f t="shared" si="363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771</v>
      </c>
      <c r="D1546" s="73"/>
      <c r="E1546" s="215">
        <v>638.9</v>
      </c>
      <c r="F1546" s="75">
        <f t="shared" si="361"/>
        <v>638.9</v>
      </c>
      <c r="G1546" s="75">
        <f t="shared" si="356"/>
        <v>511.12</v>
      </c>
      <c r="H1546" s="76">
        <v>88</v>
      </c>
      <c r="I1546" s="72"/>
      <c r="J1546" s="72"/>
      <c r="K1546" s="75" t="str">
        <f t="shared" si="360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2"/>
        <v>0</v>
      </c>
      <c r="T1546" s="126">
        <f t="shared" si="363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771</v>
      </c>
      <c r="D1547" s="73"/>
      <c r="E1547" s="215">
        <v>459.64</v>
      </c>
      <c r="F1547" s="75">
        <f t="shared" si="361"/>
        <v>459.64</v>
      </c>
      <c r="G1547" s="75">
        <f t="shared" si="356"/>
        <v>367.712</v>
      </c>
      <c r="H1547" s="76">
        <v>84</v>
      </c>
      <c r="I1547" s="72"/>
      <c r="J1547" s="72"/>
      <c r="K1547" s="75" t="str">
        <f t="shared" si="360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2"/>
        <v>0</v>
      </c>
      <c r="T1547" s="126">
        <f t="shared" si="363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771</v>
      </c>
      <c r="D1548" s="73"/>
      <c r="E1548" s="215">
        <v>612.38</v>
      </c>
      <c r="F1548" s="75">
        <f t="shared" si="361"/>
        <v>612.38</v>
      </c>
      <c r="G1548" s="75">
        <f t="shared" si="356"/>
        <v>489.904</v>
      </c>
      <c r="H1548" s="76">
        <v>73</v>
      </c>
      <c r="I1548" s="72"/>
      <c r="J1548" s="72"/>
      <c r="K1548" s="75" t="str">
        <f t="shared" si="360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2"/>
        <v>0</v>
      </c>
      <c r="T1548" s="126">
        <f t="shared" si="363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771</v>
      </c>
      <c r="D1549" s="73"/>
      <c r="E1549" s="215">
        <v>552.76</v>
      </c>
      <c r="F1549" s="75">
        <f t="shared" si="361"/>
        <v>552.76</v>
      </c>
      <c r="G1549" s="75">
        <f t="shared" si="356"/>
        <v>442.208</v>
      </c>
      <c r="H1549" s="76">
        <v>87</v>
      </c>
      <c r="I1549" s="72"/>
      <c r="J1549" s="72"/>
      <c r="K1549" s="75" t="str">
        <f t="shared" si="360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2"/>
        <v>0</v>
      </c>
      <c r="T1549" s="126">
        <f t="shared" si="363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771</v>
      </c>
      <c r="D1550" s="73"/>
      <c r="E1550" s="215">
        <v>638.9</v>
      </c>
      <c r="F1550" s="75">
        <f t="shared" si="361"/>
        <v>638.9</v>
      </c>
      <c r="G1550" s="75">
        <f t="shared" si="356"/>
        <v>511.12</v>
      </c>
      <c r="H1550" s="76">
        <v>87</v>
      </c>
      <c r="I1550" s="72"/>
      <c r="J1550" s="72"/>
      <c r="K1550" s="75" t="str">
        <f t="shared" si="360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2"/>
        <v>0</v>
      </c>
      <c r="T1550" s="126">
        <f t="shared" si="363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771</v>
      </c>
      <c r="D1551" s="73"/>
      <c r="E1551" s="215">
        <v>459.64</v>
      </c>
      <c r="F1551" s="75">
        <f t="shared" si="361"/>
        <v>459.64</v>
      </c>
      <c r="G1551" s="75">
        <f t="shared" si="356"/>
        <v>367.712</v>
      </c>
      <c r="H1551" s="76">
        <v>92</v>
      </c>
      <c r="I1551" s="72"/>
      <c r="J1551" s="72"/>
      <c r="K1551" s="75" t="str">
        <f t="shared" si="360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2"/>
        <v>0</v>
      </c>
      <c r="T1551" s="126">
        <f t="shared" si="363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771</v>
      </c>
      <c r="D1552" s="73"/>
      <c r="E1552" s="215">
        <v>612.38</v>
      </c>
      <c r="F1552" s="75">
        <f t="shared" si="361"/>
        <v>612.38</v>
      </c>
      <c r="G1552" s="75">
        <f t="shared" si="356"/>
        <v>489.904</v>
      </c>
      <c r="H1552" s="76">
        <v>95</v>
      </c>
      <c r="I1552" s="72"/>
      <c r="J1552" s="72"/>
      <c r="K1552" s="75" t="str">
        <f t="shared" si="360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2"/>
        <v>0</v>
      </c>
      <c r="T1552" s="126">
        <f t="shared" si="363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771</v>
      </c>
      <c r="D1553" s="73"/>
      <c r="E1553" s="215">
        <v>552.76</v>
      </c>
      <c r="F1553" s="75">
        <f t="shared" si="361"/>
        <v>552.76</v>
      </c>
      <c r="G1553" s="75">
        <f t="shared" si="356"/>
        <v>442.208</v>
      </c>
      <c r="H1553" s="76">
        <v>99</v>
      </c>
      <c r="I1553" s="72"/>
      <c r="J1553" s="72"/>
      <c r="K1553" s="75" t="str">
        <f t="shared" si="360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2"/>
        <v>0</v>
      </c>
      <c r="T1553" s="126">
        <f t="shared" si="363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771</v>
      </c>
      <c r="D1554" s="73"/>
      <c r="E1554" s="215">
        <v>638.9</v>
      </c>
      <c r="F1554" s="75">
        <f t="shared" si="361"/>
        <v>638.9</v>
      </c>
      <c r="G1554" s="75">
        <f t="shared" si="356"/>
        <v>511.12</v>
      </c>
      <c r="H1554" s="76">
        <v>100</v>
      </c>
      <c r="I1554" s="72"/>
      <c r="J1554" s="72"/>
      <c r="K1554" s="75" t="str">
        <f t="shared" si="360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2"/>
        <v>0</v>
      </c>
      <c r="T1554" s="126">
        <f t="shared" si="363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5"/>
      <c r="F1555" s="75"/>
      <c r="G1555" s="75"/>
      <c r="H1555" s="78"/>
      <c r="I1555" s="72"/>
      <c r="J1555" s="72"/>
      <c r="K1555" s="75" t="str">
        <f t="shared" si="360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771</v>
      </c>
      <c r="D1556" s="73"/>
      <c r="E1556" s="215">
        <v>755.65</v>
      </c>
      <c r="F1556" s="75">
        <f t="shared" ref="F1556:F1577" si="364">E1556-E1556*$G$2%</f>
        <v>755.65</v>
      </c>
      <c r="G1556" s="75">
        <f t="shared" si="356"/>
        <v>604.52</v>
      </c>
      <c r="H1556" s="78"/>
      <c r="I1556" s="72"/>
      <c r="J1556" s="72" t="s">
        <v>361</v>
      </c>
      <c r="K1556" s="75" t="str">
        <f t="shared" si="360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5">Q1556/M1556*D1556</f>
        <v>0</v>
      </c>
      <c r="T1556" s="126">
        <f t="shared" ref="T1556:T1577" si="366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771</v>
      </c>
      <c r="D1557" s="73"/>
      <c r="E1557" s="215">
        <v>785.6</v>
      </c>
      <c r="F1557" s="75">
        <f t="shared" si="364"/>
        <v>785.6</v>
      </c>
      <c r="G1557" s="75">
        <f t="shared" si="356"/>
        <v>628.48</v>
      </c>
      <c r="H1557" s="76">
        <v>574</v>
      </c>
      <c r="I1557" s="72"/>
      <c r="J1557" s="72"/>
      <c r="K1557" s="75" t="str">
        <f t="shared" si="360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5"/>
        <v>0</v>
      </c>
      <c r="T1557" s="126">
        <f t="shared" si="366"/>
        <v>0</v>
      </c>
    </row>
    <row r="1558" outlineLevel="1" spans="1:20">
      <c r="A1558" s="84" t="s">
        <v>3901</v>
      </c>
      <c r="B1558" s="71" t="s">
        <v>3902</v>
      </c>
      <c r="C1558" s="72" t="s">
        <v>771</v>
      </c>
      <c r="D1558" s="73"/>
      <c r="E1558" s="215">
        <v>885.43</v>
      </c>
      <c r="F1558" s="75">
        <f t="shared" si="364"/>
        <v>885.43</v>
      </c>
      <c r="G1558" s="75">
        <f t="shared" si="356"/>
        <v>708.344</v>
      </c>
      <c r="H1558" s="76">
        <v>480</v>
      </c>
      <c r="I1558" s="72"/>
      <c r="J1558" s="72"/>
      <c r="K1558" s="75" t="str">
        <f t="shared" si="360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5"/>
        <v>0</v>
      </c>
      <c r="T1558" s="126">
        <f t="shared" si="366"/>
        <v>0</v>
      </c>
    </row>
    <row r="1559" outlineLevel="1" spans="1:20">
      <c r="A1559" s="87" t="s">
        <v>3903</v>
      </c>
      <c r="B1559" s="71" t="s">
        <v>3904</v>
      </c>
      <c r="C1559" s="72" t="s">
        <v>771</v>
      </c>
      <c r="D1559" s="73"/>
      <c r="E1559" s="215">
        <v>950.06</v>
      </c>
      <c r="F1559" s="75">
        <f t="shared" si="364"/>
        <v>950.06</v>
      </c>
      <c r="G1559" s="75">
        <f t="shared" si="356"/>
        <v>760.048</v>
      </c>
      <c r="H1559" s="78"/>
      <c r="I1559" s="72"/>
      <c r="J1559" s="72" t="s">
        <v>361</v>
      </c>
      <c r="K1559" s="75" t="str">
        <f t="shared" si="360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5"/>
        <v>0</v>
      </c>
      <c r="T1559" s="126">
        <f t="shared" si="366"/>
        <v>0</v>
      </c>
    </row>
    <row r="1560" outlineLevel="1" spans="1:20">
      <c r="A1560" s="84" t="s">
        <v>3905</v>
      </c>
      <c r="B1560" s="71" t="s">
        <v>3906</v>
      </c>
      <c r="C1560" s="72" t="s">
        <v>771</v>
      </c>
      <c r="D1560" s="73"/>
      <c r="E1560" s="215">
        <v>1050.3</v>
      </c>
      <c r="F1560" s="75">
        <f t="shared" si="364"/>
        <v>1050.3</v>
      </c>
      <c r="G1560" s="75">
        <f t="shared" si="356"/>
        <v>840.24</v>
      </c>
      <c r="H1560" s="76">
        <v>164</v>
      </c>
      <c r="I1560" s="72"/>
      <c r="J1560" s="72"/>
      <c r="K1560" s="75" t="str">
        <f t="shared" si="360"/>
        <v/>
      </c>
      <c r="L1560" s="108">
        <v>1</v>
      </c>
      <c r="M1560" s="220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5"/>
        <v>0</v>
      </c>
      <c r="T1560" s="126">
        <f t="shared" si="366"/>
        <v>0</v>
      </c>
    </row>
    <row r="1561" outlineLevel="1" spans="1:20">
      <c r="A1561" s="84" t="s">
        <v>3907</v>
      </c>
      <c r="B1561" s="71" t="s">
        <v>3908</v>
      </c>
      <c r="C1561" s="72" t="s">
        <v>771</v>
      </c>
      <c r="D1561" s="73"/>
      <c r="E1561" s="215">
        <v>1138.33</v>
      </c>
      <c r="F1561" s="75">
        <f t="shared" si="364"/>
        <v>1138.33</v>
      </c>
      <c r="G1561" s="75">
        <f t="shared" si="356"/>
        <v>910.664</v>
      </c>
      <c r="H1561" s="76">
        <v>327</v>
      </c>
      <c r="I1561" s="72"/>
      <c r="J1561" s="72"/>
      <c r="K1561" s="75" t="str">
        <f t="shared" si="360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5"/>
        <v>0</v>
      </c>
      <c r="T1561" s="126">
        <f t="shared" si="366"/>
        <v>0</v>
      </c>
    </row>
    <row r="1562" outlineLevel="1" spans="1:20">
      <c r="A1562" s="84" t="s">
        <v>3909</v>
      </c>
      <c r="B1562" s="71" t="s">
        <v>3910</v>
      </c>
      <c r="C1562" s="72" t="s">
        <v>771</v>
      </c>
      <c r="D1562" s="73"/>
      <c r="E1562" s="215">
        <v>1455.39</v>
      </c>
      <c r="F1562" s="75">
        <f t="shared" si="364"/>
        <v>1455.39</v>
      </c>
      <c r="G1562" s="75">
        <f t="shared" si="356"/>
        <v>1164.312</v>
      </c>
      <c r="H1562" s="76">
        <v>317</v>
      </c>
      <c r="I1562" s="72"/>
      <c r="J1562" s="72"/>
      <c r="K1562" s="75" t="str">
        <f t="shared" si="360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5"/>
        <v>0</v>
      </c>
      <c r="T1562" s="126">
        <f t="shared" si="366"/>
        <v>0</v>
      </c>
    </row>
    <row r="1563" outlineLevel="1" spans="1:20">
      <c r="A1563" s="84" t="s">
        <v>3911</v>
      </c>
      <c r="B1563" s="71" t="s">
        <v>3912</v>
      </c>
      <c r="C1563" s="72" t="s">
        <v>771</v>
      </c>
      <c r="D1563" s="73"/>
      <c r="E1563" s="215">
        <v>1875.39</v>
      </c>
      <c r="F1563" s="75">
        <f t="shared" si="364"/>
        <v>1875.39</v>
      </c>
      <c r="G1563" s="75">
        <f t="shared" si="356"/>
        <v>1500.312</v>
      </c>
      <c r="H1563" s="76">
        <v>165</v>
      </c>
      <c r="I1563" s="72"/>
      <c r="J1563" s="72"/>
      <c r="K1563" s="75" t="str">
        <f t="shared" si="360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5"/>
        <v>0</v>
      </c>
      <c r="T1563" s="126">
        <f t="shared" si="366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771</v>
      </c>
      <c r="D1564" s="73"/>
      <c r="E1564" s="215">
        <v>1086.96</v>
      </c>
      <c r="F1564" s="75">
        <f t="shared" si="364"/>
        <v>1086.96</v>
      </c>
      <c r="G1564" s="75">
        <f t="shared" si="356"/>
        <v>869.568</v>
      </c>
      <c r="H1564" s="78"/>
      <c r="I1564" s="72"/>
      <c r="J1564" s="72"/>
      <c r="K1564" s="75" t="str">
        <f t="shared" si="360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5"/>
        <v>0</v>
      </c>
      <c r="T1564" s="126">
        <f t="shared" si="366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771</v>
      </c>
      <c r="D1565" s="73"/>
      <c r="E1565" s="215">
        <v>1282.35</v>
      </c>
      <c r="F1565" s="75">
        <f t="shared" si="364"/>
        <v>1282.35</v>
      </c>
      <c r="G1565" s="75">
        <f t="shared" si="356"/>
        <v>1025.88</v>
      </c>
      <c r="H1565" s="76">
        <v>496</v>
      </c>
      <c r="I1565" s="72"/>
      <c r="J1565" s="72"/>
      <c r="K1565" s="75" t="str">
        <f t="shared" si="360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5"/>
        <v>0</v>
      </c>
      <c r="T1565" s="126">
        <f t="shared" si="366"/>
        <v>0</v>
      </c>
    </row>
    <row r="1566" outlineLevel="1" spans="1:20">
      <c r="A1566" s="87" t="s">
        <v>3917</v>
      </c>
      <c r="B1566" s="71" t="s">
        <v>3918</v>
      </c>
      <c r="C1566" s="72" t="s">
        <v>771</v>
      </c>
      <c r="D1566" s="73"/>
      <c r="E1566" s="75">
        <v>1439.92</v>
      </c>
      <c r="F1566" s="75">
        <f t="shared" si="364"/>
        <v>1439.92</v>
      </c>
      <c r="G1566" s="75">
        <f t="shared" ref="G1566:G1629" si="367">E1566-(20*E1566/100)</f>
        <v>1151.936</v>
      </c>
      <c r="H1566" s="76">
        <v>90</v>
      </c>
      <c r="I1566" s="72"/>
      <c r="J1566" s="72" t="s">
        <v>361</v>
      </c>
      <c r="K1566" s="75" t="str">
        <f t="shared" si="360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5"/>
        <v>0</v>
      </c>
      <c r="T1566" s="126">
        <f t="shared" si="366"/>
        <v>0</v>
      </c>
    </row>
    <row r="1567" outlineLevel="1" spans="1:20">
      <c r="A1567" s="83" t="s">
        <v>3919</v>
      </c>
      <c r="B1567" s="71" t="s">
        <v>3920</v>
      </c>
      <c r="C1567" s="72" t="s">
        <v>771</v>
      </c>
      <c r="D1567" s="73"/>
      <c r="E1567" s="215">
        <v>1563.69</v>
      </c>
      <c r="F1567" s="75">
        <f t="shared" si="364"/>
        <v>1563.69</v>
      </c>
      <c r="G1567" s="75">
        <f t="shared" si="367"/>
        <v>1250.952</v>
      </c>
      <c r="H1567" s="78"/>
      <c r="I1567" s="72"/>
      <c r="J1567" s="72"/>
      <c r="K1567" s="75" t="str">
        <f t="shared" si="360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5"/>
        <v>0</v>
      </c>
      <c r="T1567" s="126">
        <f t="shared" si="366"/>
        <v>0</v>
      </c>
    </row>
    <row r="1568" outlineLevel="1" spans="1:20">
      <c r="A1568" s="84" t="s">
        <v>3921</v>
      </c>
      <c r="B1568" s="71" t="s">
        <v>3922</v>
      </c>
      <c r="C1568" s="72" t="s">
        <v>771</v>
      </c>
      <c r="D1568" s="73"/>
      <c r="E1568" s="215">
        <v>1654.29</v>
      </c>
      <c r="F1568" s="75">
        <f t="shared" si="364"/>
        <v>1654.29</v>
      </c>
      <c r="G1568" s="75">
        <f t="shared" si="367"/>
        <v>1323.432</v>
      </c>
      <c r="H1568" s="76">
        <v>222</v>
      </c>
      <c r="I1568" s="72"/>
      <c r="J1568" s="72"/>
      <c r="K1568" s="75" t="str">
        <f t="shared" si="360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5"/>
        <v>0</v>
      </c>
      <c r="T1568" s="126">
        <f t="shared" si="366"/>
        <v>0</v>
      </c>
    </row>
    <row r="1569" outlineLevel="1" spans="1:20">
      <c r="A1569" s="84" t="s">
        <v>3923</v>
      </c>
      <c r="B1569" s="71" t="s">
        <v>3924</v>
      </c>
      <c r="C1569" s="72" t="s">
        <v>771</v>
      </c>
      <c r="D1569" s="73"/>
      <c r="E1569" s="215">
        <v>2051.67</v>
      </c>
      <c r="F1569" s="75">
        <f t="shared" si="364"/>
        <v>2051.67</v>
      </c>
      <c r="G1569" s="75">
        <f t="shared" si="367"/>
        <v>1641.336</v>
      </c>
      <c r="H1569" s="76">
        <v>94</v>
      </c>
      <c r="I1569" s="72"/>
      <c r="J1569" s="72"/>
      <c r="K1569" s="75" t="str">
        <f t="shared" si="360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5"/>
        <v>0</v>
      </c>
      <c r="T1569" s="126">
        <f t="shared" si="366"/>
        <v>0</v>
      </c>
    </row>
    <row r="1570" outlineLevel="1" spans="1:20">
      <c r="A1570" s="84" t="s">
        <v>3925</v>
      </c>
      <c r="B1570" s="71" t="s">
        <v>3926</v>
      </c>
      <c r="C1570" s="72" t="s">
        <v>771</v>
      </c>
      <c r="D1570" s="73"/>
      <c r="E1570" s="215">
        <v>2302.24</v>
      </c>
      <c r="F1570" s="75">
        <f t="shared" si="364"/>
        <v>2302.24</v>
      </c>
      <c r="G1570" s="75">
        <f t="shared" si="367"/>
        <v>1841.792</v>
      </c>
      <c r="H1570" s="76">
        <v>50</v>
      </c>
      <c r="I1570" s="72"/>
      <c r="J1570" s="72"/>
      <c r="K1570" s="75" t="str">
        <f t="shared" si="360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5"/>
        <v>0</v>
      </c>
      <c r="T1570" s="126">
        <f t="shared" si="366"/>
        <v>0</v>
      </c>
    </row>
    <row r="1571" outlineLevel="1" spans="1:20">
      <c r="A1571" s="87" t="s">
        <v>3927</v>
      </c>
      <c r="B1571" s="71" t="s">
        <v>3928</v>
      </c>
      <c r="C1571" s="72" t="s">
        <v>771</v>
      </c>
      <c r="D1571" s="73"/>
      <c r="E1571" s="215">
        <v>2908.33</v>
      </c>
      <c r="F1571" s="75">
        <f t="shared" si="364"/>
        <v>2908.33</v>
      </c>
      <c r="G1571" s="75">
        <f t="shared" si="367"/>
        <v>2326.664</v>
      </c>
      <c r="H1571" s="76">
        <v>11</v>
      </c>
      <c r="I1571" s="72"/>
      <c r="J1571" s="72" t="s">
        <v>361</v>
      </c>
      <c r="K1571" s="75" t="str">
        <f t="shared" si="360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5"/>
        <v>0</v>
      </c>
      <c r="T1571" s="126">
        <f t="shared" si="366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771</v>
      </c>
      <c r="D1572" s="73"/>
      <c r="E1572" s="215">
        <v>3400.93</v>
      </c>
      <c r="F1572" s="75">
        <f t="shared" si="364"/>
        <v>3400.93</v>
      </c>
      <c r="G1572" s="75">
        <f t="shared" si="367"/>
        <v>2720.744</v>
      </c>
      <c r="H1572" s="76">
        <v>24</v>
      </c>
      <c r="I1572" s="72"/>
      <c r="J1572" s="72"/>
      <c r="K1572" s="75" t="str">
        <f t="shared" si="360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5"/>
        <v>0</v>
      </c>
      <c r="T1572" s="126">
        <f t="shared" si="366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771</v>
      </c>
      <c r="D1573" s="73"/>
      <c r="E1573" s="215">
        <v>2705</v>
      </c>
      <c r="F1573" s="75">
        <f t="shared" si="364"/>
        <v>2705</v>
      </c>
      <c r="G1573" s="75">
        <f t="shared" si="367"/>
        <v>2164</v>
      </c>
      <c r="H1573" s="76">
        <v>44</v>
      </c>
      <c r="I1573" s="72"/>
      <c r="J1573" s="72"/>
      <c r="K1573" s="75" t="str">
        <f t="shared" si="360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5"/>
        <v>0</v>
      </c>
      <c r="T1573" s="126">
        <f t="shared" si="366"/>
        <v>0</v>
      </c>
    </row>
    <row r="1574" outlineLevel="1" spans="1:20">
      <c r="A1574" s="84" t="s">
        <v>3933</v>
      </c>
      <c r="B1574" s="71" t="s">
        <v>3934</v>
      </c>
      <c r="C1574" s="72" t="s">
        <v>771</v>
      </c>
      <c r="D1574" s="73"/>
      <c r="E1574" s="215">
        <v>3025.01</v>
      </c>
      <c r="F1574" s="75">
        <f t="shared" si="364"/>
        <v>3025.01</v>
      </c>
      <c r="G1574" s="75">
        <f t="shared" si="367"/>
        <v>2420.008</v>
      </c>
      <c r="H1574" s="78"/>
      <c r="I1574" s="72"/>
      <c r="J1574" s="72"/>
      <c r="K1574" s="75" t="str">
        <f t="shared" si="360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5"/>
        <v>0</v>
      </c>
      <c r="T1574" s="126">
        <f t="shared" si="366"/>
        <v>0</v>
      </c>
    </row>
    <row r="1575" outlineLevel="1" spans="1:20">
      <c r="A1575" s="84" t="s">
        <v>3935</v>
      </c>
      <c r="B1575" s="71" t="s">
        <v>3936</v>
      </c>
      <c r="C1575" s="72" t="s">
        <v>771</v>
      </c>
      <c r="D1575" s="73"/>
      <c r="E1575" s="215">
        <v>3785.69</v>
      </c>
      <c r="F1575" s="75">
        <f t="shared" si="364"/>
        <v>3785.69</v>
      </c>
      <c r="G1575" s="75">
        <f t="shared" si="367"/>
        <v>3028.552</v>
      </c>
      <c r="H1575" s="78"/>
      <c r="I1575" s="72"/>
      <c r="J1575" s="72"/>
      <c r="K1575" s="75" t="str">
        <f t="shared" si="360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5"/>
        <v>0</v>
      </c>
      <c r="T1575" s="126">
        <f t="shared" si="366"/>
        <v>0</v>
      </c>
    </row>
    <row r="1576" outlineLevel="1" spans="1:20">
      <c r="A1576" s="84" t="s">
        <v>3937</v>
      </c>
      <c r="B1576" s="71" t="s">
        <v>3938</v>
      </c>
      <c r="C1576" s="72" t="s">
        <v>771</v>
      </c>
      <c r="D1576" s="73"/>
      <c r="E1576" s="215">
        <v>4895</v>
      </c>
      <c r="F1576" s="75">
        <f t="shared" si="364"/>
        <v>4895</v>
      </c>
      <c r="G1576" s="75">
        <f t="shared" si="367"/>
        <v>3916</v>
      </c>
      <c r="H1576" s="78"/>
      <c r="I1576" s="72"/>
      <c r="J1576" s="72"/>
      <c r="K1576" s="75" t="str">
        <f t="shared" si="360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5"/>
        <v>0</v>
      </c>
      <c r="T1576" s="126">
        <f t="shared" si="366"/>
        <v>0</v>
      </c>
    </row>
    <row r="1577" outlineLevel="1" spans="1:20">
      <c r="A1577" s="84" t="s">
        <v>3939</v>
      </c>
      <c r="B1577" s="71" t="s">
        <v>3940</v>
      </c>
      <c r="C1577" s="72" t="s">
        <v>771</v>
      </c>
      <c r="D1577" s="73"/>
      <c r="E1577" s="215">
        <v>6008.75</v>
      </c>
      <c r="F1577" s="75">
        <f t="shared" si="364"/>
        <v>6008.75</v>
      </c>
      <c r="G1577" s="75">
        <f t="shared" si="367"/>
        <v>4807</v>
      </c>
      <c r="H1577" s="76">
        <v>5</v>
      </c>
      <c r="I1577" s="72"/>
      <c r="J1577" s="72"/>
      <c r="K1577" s="75" t="str">
        <f t="shared" si="360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5"/>
        <v>0</v>
      </c>
      <c r="T1577" s="126">
        <f t="shared" si="366"/>
        <v>0</v>
      </c>
    </row>
    <row r="1578" outlineLevel="1" spans="1:20">
      <c r="A1578" s="65" t="s">
        <v>175</v>
      </c>
      <c r="B1578" s="66"/>
      <c r="C1578" s="72"/>
      <c r="D1578" s="73"/>
      <c r="E1578" s="215"/>
      <c r="F1578" s="75"/>
      <c r="G1578" s="75"/>
      <c r="H1578" s="78"/>
      <c r="I1578" s="72"/>
      <c r="J1578" s="72"/>
      <c r="K1578" s="75" t="str">
        <f t="shared" ref="K1578:K1641" si="368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771</v>
      </c>
      <c r="D1579" s="73"/>
      <c r="E1579" s="215">
        <v>1056.67</v>
      </c>
      <c r="F1579" s="75">
        <f t="shared" ref="F1579:F1601" si="369">E1579-E1579*$G$2%</f>
        <v>1056.67</v>
      </c>
      <c r="G1579" s="75">
        <f t="shared" si="367"/>
        <v>845.336</v>
      </c>
      <c r="H1579" s="76">
        <v>268</v>
      </c>
      <c r="I1579" s="72"/>
      <c r="J1579" s="72"/>
      <c r="K1579" s="75" t="str">
        <f t="shared" si="368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70">Q1579/M1579*D1579</f>
        <v>0</v>
      </c>
      <c r="T1579" s="126">
        <f t="shared" ref="T1579:T1601" si="371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771</v>
      </c>
      <c r="D1580" s="73"/>
      <c r="E1580" s="215">
        <v>1103.33</v>
      </c>
      <c r="F1580" s="75">
        <f t="shared" si="369"/>
        <v>1103.33</v>
      </c>
      <c r="G1580" s="75">
        <f t="shared" si="367"/>
        <v>882.664</v>
      </c>
      <c r="H1580" s="76">
        <v>706</v>
      </c>
      <c r="I1580" s="72"/>
      <c r="J1580" s="72"/>
      <c r="K1580" s="75" t="str">
        <f t="shared" si="368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70"/>
        <v>0</v>
      </c>
      <c r="T1580" s="126">
        <f t="shared" si="371"/>
        <v>0</v>
      </c>
    </row>
    <row r="1581" outlineLevel="1" spans="1:20">
      <c r="A1581" s="84" t="s">
        <v>3945</v>
      </c>
      <c r="B1581" s="71" t="s">
        <v>3946</v>
      </c>
      <c r="C1581" s="72" t="s">
        <v>771</v>
      </c>
      <c r="D1581" s="73"/>
      <c r="E1581" s="215">
        <v>1218.33</v>
      </c>
      <c r="F1581" s="75">
        <f t="shared" si="369"/>
        <v>1218.33</v>
      </c>
      <c r="G1581" s="75">
        <f t="shared" si="367"/>
        <v>974.664</v>
      </c>
      <c r="H1581" s="76">
        <v>477</v>
      </c>
      <c r="I1581" s="72"/>
      <c r="J1581" s="72"/>
      <c r="K1581" s="75" t="str">
        <f t="shared" si="368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70"/>
        <v>0</v>
      </c>
      <c r="T1581" s="126">
        <f t="shared" si="371"/>
        <v>0</v>
      </c>
    </row>
    <row r="1582" outlineLevel="1" spans="1:20">
      <c r="A1582" s="84" t="s">
        <v>3947</v>
      </c>
      <c r="B1582" s="71" t="s">
        <v>3948</v>
      </c>
      <c r="C1582" s="72" t="s">
        <v>771</v>
      </c>
      <c r="D1582" s="73"/>
      <c r="E1582" s="215">
        <v>1420</v>
      </c>
      <c r="F1582" s="75">
        <f t="shared" si="369"/>
        <v>1420</v>
      </c>
      <c r="G1582" s="75">
        <f t="shared" si="367"/>
        <v>1136</v>
      </c>
      <c r="H1582" s="76">
        <v>438</v>
      </c>
      <c r="I1582" s="72"/>
      <c r="J1582" s="72"/>
      <c r="K1582" s="75" t="str">
        <f t="shared" si="368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70"/>
        <v>0</v>
      </c>
      <c r="T1582" s="126">
        <f t="shared" si="371"/>
        <v>0</v>
      </c>
    </row>
    <row r="1583" outlineLevel="1" spans="1:20">
      <c r="A1583" s="87" t="s">
        <v>3949</v>
      </c>
      <c r="B1583" s="71" t="s">
        <v>3950</v>
      </c>
      <c r="C1583" s="72" t="s">
        <v>771</v>
      </c>
      <c r="D1583" s="73"/>
      <c r="E1583" s="215">
        <v>1628.47</v>
      </c>
      <c r="F1583" s="75">
        <f t="shared" si="369"/>
        <v>1628.47</v>
      </c>
      <c r="G1583" s="75">
        <f t="shared" si="367"/>
        <v>1302.776</v>
      </c>
      <c r="H1583" s="78"/>
      <c r="I1583" s="72"/>
      <c r="J1583" s="72" t="s">
        <v>361</v>
      </c>
      <c r="K1583" s="75" t="str">
        <f t="shared" si="368"/>
        <v/>
      </c>
      <c r="L1583" s="108">
        <v>1</v>
      </c>
      <c r="M1583" s="220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70"/>
        <v>0</v>
      </c>
      <c r="T1583" s="126">
        <f t="shared" si="371"/>
        <v>0</v>
      </c>
    </row>
    <row r="1584" outlineLevel="1" spans="1:20">
      <c r="A1584" s="84" t="s">
        <v>3951</v>
      </c>
      <c r="B1584" s="71" t="s">
        <v>3952</v>
      </c>
      <c r="C1584" s="72" t="s">
        <v>771</v>
      </c>
      <c r="D1584" s="73"/>
      <c r="E1584" s="215">
        <v>1845.7</v>
      </c>
      <c r="F1584" s="75">
        <f t="shared" si="369"/>
        <v>1845.7</v>
      </c>
      <c r="G1584" s="75">
        <f t="shared" si="367"/>
        <v>1476.56</v>
      </c>
      <c r="H1584" s="76">
        <v>97</v>
      </c>
      <c r="I1584" s="72"/>
      <c r="J1584" s="72"/>
      <c r="K1584" s="75" t="str">
        <f t="shared" si="368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70"/>
        <v>0</v>
      </c>
      <c r="T1584" s="126">
        <f t="shared" si="371"/>
        <v>0</v>
      </c>
    </row>
    <row r="1585" outlineLevel="1" spans="1:20">
      <c r="A1585" s="84" t="s">
        <v>3953</v>
      </c>
      <c r="B1585" s="71" t="s">
        <v>3954</v>
      </c>
      <c r="C1585" s="72" t="s">
        <v>771</v>
      </c>
      <c r="D1585" s="73"/>
      <c r="E1585" s="215">
        <v>2117.05</v>
      </c>
      <c r="F1585" s="75">
        <f t="shared" si="369"/>
        <v>2117.05</v>
      </c>
      <c r="G1585" s="75">
        <f t="shared" si="367"/>
        <v>1693.64</v>
      </c>
      <c r="H1585" s="76">
        <v>140</v>
      </c>
      <c r="I1585" s="72"/>
      <c r="J1585" s="72"/>
      <c r="K1585" s="75" t="str">
        <f t="shared" si="368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70"/>
        <v>0</v>
      </c>
      <c r="T1585" s="126">
        <f t="shared" si="371"/>
        <v>0</v>
      </c>
    </row>
    <row r="1586" outlineLevel="1" spans="1:20">
      <c r="A1586" s="84" t="s">
        <v>3955</v>
      </c>
      <c r="B1586" s="71" t="s">
        <v>3956</v>
      </c>
      <c r="C1586" s="72" t="s">
        <v>771</v>
      </c>
      <c r="D1586" s="73"/>
      <c r="E1586" s="215">
        <v>2507.93</v>
      </c>
      <c r="F1586" s="75">
        <f t="shared" si="369"/>
        <v>2507.93</v>
      </c>
      <c r="G1586" s="75">
        <f t="shared" si="367"/>
        <v>2006.344</v>
      </c>
      <c r="H1586" s="76">
        <v>160</v>
      </c>
      <c r="I1586" s="72"/>
      <c r="J1586" s="72"/>
      <c r="K1586" s="75" t="str">
        <f t="shared" si="368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70"/>
        <v>0</v>
      </c>
      <c r="T1586" s="126">
        <f t="shared" si="371"/>
        <v>0</v>
      </c>
    </row>
    <row r="1587" outlineLevel="1" spans="1:20">
      <c r="A1587" s="84" t="s">
        <v>3957</v>
      </c>
      <c r="B1587" s="71" t="s">
        <v>3958</v>
      </c>
      <c r="C1587" s="72" t="s">
        <v>771</v>
      </c>
      <c r="D1587" s="73"/>
      <c r="E1587" s="215">
        <v>2981.67</v>
      </c>
      <c r="F1587" s="75">
        <f t="shared" si="369"/>
        <v>2981.67</v>
      </c>
      <c r="G1587" s="75">
        <f t="shared" si="367"/>
        <v>2385.336</v>
      </c>
      <c r="H1587" s="76">
        <v>93</v>
      </c>
      <c r="I1587" s="72"/>
      <c r="J1587" s="72"/>
      <c r="K1587" s="75" t="str">
        <f t="shared" si="368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70"/>
        <v>0</v>
      </c>
      <c r="T1587" s="126">
        <f t="shared" si="371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771</v>
      </c>
      <c r="D1588" s="73"/>
      <c r="E1588" s="215">
        <v>1428.93</v>
      </c>
      <c r="F1588" s="75">
        <f t="shared" si="369"/>
        <v>1428.93</v>
      </c>
      <c r="G1588" s="75">
        <f t="shared" si="367"/>
        <v>1143.144</v>
      </c>
      <c r="H1588" s="78"/>
      <c r="I1588" s="72"/>
      <c r="J1588" s="72" t="s">
        <v>361</v>
      </c>
      <c r="K1588" s="75" t="str">
        <f t="shared" si="368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70"/>
        <v>0</v>
      </c>
      <c r="T1588" s="126">
        <f t="shared" si="371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771</v>
      </c>
      <c r="D1589" s="73"/>
      <c r="E1589" s="215">
        <v>1858.33</v>
      </c>
      <c r="F1589" s="75">
        <f t="shared" si="369"/>
        <v>1858.33</v>
      </c>
      <c r="G1589" s="75">
        <f t="shared" si="367"/>
        <v>1486.664</v>
      </c>
      <c r="H1589" s="76">
        <v>381</v>
      </c>
      <c r="I1589" s="72"/>
      <c r="J1589" s="72"/>
      <c r="K1589" s="75" t="str">
        <f t="shared" si="368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70"/>
        <v>0</v>
      </c>
      <c r="T1589" s="126">
        <f t="shared" si="371"/>
        <v>0</v>
      </c>
    </row>
    <row r="1590" outlineLevel="1" spans="1:20">
      <c r="A1590" s="84" t="s">
        <v>3963</v>
      </c>
      <c r="B1590" s="71" t="s">
        <v>3964</v>
      </c>
      <c r="C1590" s="72" t="s">
        <v>771</v>
      </c>
      <c r="D1590" s="73"/>
      <c r="E1590" s="215">
        <v>2108.33</v>
      </c>
      <c r="F1590" s="75">
        <f t="shared" si="369"/>
        <v>2108.33</v>
      </c>
      <c r="G1590" s="75">
        <f t="shared" si="367"/>
        <v>1686.664</v>
      </c>
      <c r="H1590" s="78"/>
      <c r="I1590" s="72"/>
      <c r="J1590" s="72"/>
      <c r="K1590" s="75" t="str">
        <f t="shared" si="368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70"/>
        <v>0</v>
      </c>
      <c r="T1590" s="126">
        <f t="shared" si="371"/>
        <v>0</v>
      </c>
    </row>
    <row r="1591" outlineLevel="1" spans="1:20">
      <c r="A1591" s="83" t="s">
        <v>3965</v>
      </c>
      <c r="B1591" s="71" t="s">
        <v>3966</v>
      </c>
      <c r="C1591" s="72" t="s">
        <v>771</v>
      </c>
      <c r="D1591" s="73"/>
      <c r="E1591" s="215">
        <v>2301.67</v>
      </c>
      <c r="F1591" s="75">
        <f t="shared" si="369"/>
        <v>2301.67</v>
      </c>
      <c r="G1591" s="75">
        <f t="shared" si="367"/>
        <v>1841.336</v>
      </c>
      <c r="H1591" s="78"/>
      <c r="I1591" s="72"/>
      <c r="J1591" s="72"/>
      <c r="K1591" s="75" t="str">
        <f t="shared" si="368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70"/>
        <v>0</v>
      </c>
      <c r="T1591" s="126">
        <f t="shared" si="371"/>
        <v>0</v>
      </c>
    </row>
    <row r="1592" outlineLevel="1" spans="1:20">
      <c r="A1592" s="84" t="s">
        <v>3967</v>
      </c>
      <c r="B1592" s="71" t="s">
        <v>3968</v>
      </c>
      <c r="C1592" s="72" t="s">
        <v>771</v>
      </c>
      <c r="D1592" s="73"/>
      <c r="E1592" s="215">
        <v>2617.08</v>
      </c>
      <c r="F1592" s="75">
        <f t="shared" si="369"/>
        <v>2617.08</v>
      </c>
      <c r="G1592" s="75">
        <f t="shared" si="367"/>
        <v>2093.664</v>
      </c>
      <c r="H1592" s="76">
        <v>170</v>
      </c>
      <c r="I1592" s="72"/>
      <c r="J1592" s="72"/>
      <c r="K1592" s="75" t="str">
        <f t="shared" si="368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70"/>
        <v>0</v>
      </c>
      <c r="T1592" s="126">
        <f t="shared" si="371"/>
        <v>0</v>
      </c>
    </row>
    <row r="1593" outlineLevel="1" spans="1:20">
      <c r="A1593" s="87" t="s">
        <v>3969</v>
      </c>
      <c r="B1593" s="71" t="s">
        <v>3970</v>
      </c>
      <c r="C1593" s="72" t="s">
        <v>771</v>
      </c>
      <c r="D1593" s="73"/>
      <c r="E1593" s="215">
        <v>3358.7</v>
      </c>
      <c r="F1593" s="75">
        <f t="shared" si="369"/>
        <v>3358.7</v>
      </c>
      <c r="G1593" s="75">
        <f t="shared" si="367"/>
        <v>2686.96</v>
      </c>
      <c r="H1593" s="76">
        <v>48</v>
      </c>
      <c r="I1593" s="72"/>
      <c r="J1593" s="72" t="s">
        <v>361</v>
      </c>
      <c r="K1593" s="75" t="str">
        <f t="shared" si="368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70"/>
        <v>0</v>
      </c>
      <c r="T1593" s="126">
        <f t="shared" si="371"/>
        <v>0</v>
      </c>
    </row>
    <row r="1594" outlineLevel="1" spans="1:20">
      <c r="A1594" s="84" t="s">
        <v>3971</v>
      </c>
      <c r="B1594" s="71" t="s">
        <v>3972</v>
      </c>
      <c r="C1594" s="72" t="s">
        <v>771</v>
      </c>
      <c r="D1594" s="73"/>
      <c r="E1594" s="215">
        <v>3621.36</v>
      </c>
      <c r="F1594" s="75">
        <f t="shared" si="369"/>
        <v>3621.36</v>
      </c>
      <c r="G1594" s="75">
        <f t="shared" si="367"/>
        <v>2897.088</v>
      </c>
      <c r="H1594" s="76">
        <v>200</v>
      </c>
      <c r="I1594" s="72"/>
      <c r="J1594" s="72"/>
      <c r="K1594" s="75" t="str">
        <f t="shared" si="368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70"/>
        <v>0</v>
      </c>
      <c r="T1594" s="126">
        <f t="shared" si="371"/>
        <v>0</v>
      </c>
    </row>
    <row r="1595" outlineLevel="1" spans="1:20">
      <c r="A1595" s="83" t="s">
        <v>3973</v>
      </c>
      <c r="B1595" s="71" t="s">
        <v>3974</v>
      </c>
      <c r="C1595" s="72" t="s">
        <v>771</v>
      </c>
      <c r="D1595" s="73"/>
      <c r="E1595" s="215">
        <v>4501.67</v>
      </c>
      <c r="F1595" s="75">
        <f t="shared" si="369"/>
        <v>4501.67</v>
      </c>
      <c r="G1595" s="75">
        <f t="shared" si="367"/>
        <v>3601.336</v>
      </c>
      <c r="H1595" s="76">
        <v>61</v>
      </c>
      <c r="I1595" s="72"/>
      <c r="J1595" s="72"/>
      <c r="K1595" s="75" t="str">
        <f t="shared" si="368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70"/>
        <v>0</v>
      </c>
      <c r="T1595" s="126">
        <f t="shared" si="371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771</v>
      </c>
      <c r="D1596" s="73"/>
      <c r="E1596" s="215">
        <v>4726.09</v>
      </c>
      <c r="F1596" s="75">
        <f t="shared" si="369"/>
        <v>4726.09</v>
      </c>
      <c r="G1596" s="75">
        <f t="shared" si="367"/>
        <v>3780.872</v>
      </c>
      <c r="H1596" s="78"/>
      <c r="I1596" s="72"/>
      <c r="J1596" s="72"/>
      <c r="K1596" s="75" t="str">
        <f t="shared" si="368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70"/>
        <v>0</v>
      </c>
      <c r="T1596" s="126">
        <f t="shared" si="371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771</v>
      </c>
      <c r="D1597" s="73"/>
      <c r="E1597" s="215">
        <v>4302.93</v>
      </c>
      <c r="F1597" s="75">
        <f t="shared" si="369"/>
        <v>4302.93</v>
      </c>
      <c r="G1597" s="75">
        <f t="shared" si="367"/>
        <v>3442.344</v>
      </c>
      <c r="H1597" s="78"/>
      <c r="I1597" s="72"/>
      <c r="J1597" s="72"/>
      <c r="K1597" s="75" t="str">
        <f t="shared" si="368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70"/>
        <v>0</v>
      </c>
      <c r="T1597" s="126">
        <f t="shared" si="371"/>
        <v>0</v>
      </c>
    </row>
    <row r="1598" outlineLevel="1" spans="1:20">
      <c r="A1598" s="84" t="s">
        <v>3979</v>
      </c>
      <c r="B1598" s="71" t="s">
        <v>3980</v>
      </c>
      <c r="C1598" s="72" t="s">
        <v>771</v>
      </c>
      <c r="D1598" s="73"/>
      <c r="E1598" s="215">
        <v>4206.66</v>
      </c>
      <c r="F1598" s="75">
        <f t="shared" si="369"/>
        <v>4206.66</v>
      </c>
      <c r="G1598" s="75">
        <f t="shared" si="367"/>
        <v>3365.328</v>
      </c>
      <c r="H1598" s="76">
        <v>29</v>
      </c>
      <c r="I1598" s="72"/>
      <c r="J1598" s="72"/>
      <c r="K1598" s="75" t="str">
        <f t="shared" si="368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70"/>
        <v>0</v>
      </c>
      <c r="T1598" s="126">
        <f t="shared" si="371"/>
        <v>0</v>
      </c>
    </row>
    <row r="1599" outlineLevel="1" spans="1:20">
      <c r="A1599" s="84" t="s">
        <v>3981</v>
      </c>
      <c r="B1599" s="71" t="s">
        <v>3982</v>
      </c>
      <c r="C1599" s="72" t="s">
        <v>771</v>
      </c>
      <c r="D1599" s="73"/>
      <c r="E1599" s="215">
        <v>5886.67</v>
      </c>
      <c r="F1599" s="75">
        <f t="shared" si="369"/>
        <v>5886.67</v>
      </c>
      <c r="G1599" s="75">
        <f t="shared" si="367"/>
        <v>4709.336</v>
      </c>
      <c r="H1599" s="76">
        <v>9</v>
      </c>
      <c r="I1599" s="72"/>
      <c r="J1599" s="72"/>
      <c r="K1599" s="75" t="str">
        <f t="shared" si="368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70"/>
        <v>0</v>
      </c>
      <c r="T1599" s="126">
        <f t="shared" si="371"/>
        <v>0</v>
      </c>
    </row>
    <row r="1600" outlineLevel="1" spans="1:20">
      <c r="A1600" s="87" t="s">
        <v>3983</v>
      </c>
      <c r="B1600" s="71" t="s">
        <v>3984</v>
      </c>
      <c r="C1600" s="72" t="s">
        <v>771</v>
      </c>
      <c r="D1600" s="73"/>
      <c r="E1600" s="215">
        <v>6571.96</v>
      </c>
      <c r="F1600" s="75">
        <f t="shared" si="369"/>
        <v>6571.96</v>
      </c>
      <c r="G1600" s="75">
        <f t="shared" si="367"/>
        <v>5257.568</v>
      </c>
      <c r="H1600" s="76">
        <v>4</v>
      </c>
      <c r="I1600" s="72"/>
      <c r="J1600" s="72" t="s">
        <v>361</v>
      </c>
      <c r="K1600" s="75" t="str">
        <f t="shared" si="368"/>
        <v/>
      </c>
      <c r="L1600" s="108">
        <v>1</v>
      </c>
      <c r="M1600" s="220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70"/>
        <v>0</v>
      </c>
      <c r="T1600" s="126">
        <f t="shared" si="371"/>
        <v>0</v>
      </c>
    </row>
    <row r="1601" outlineLevel="1" spans="1:20">
      <c r="A1601" s="84" t="s">
        <v>3985</v>
      </c>
      <c r="B1601" s="71" t="s">
        <v>3986</v>
      </c>
      <c r="C1601" s="72" t="s">
        <v>771</v>
      </c>
      <c r="D1601" s="73"/>
      <c r="E1601" s="215">
        <v>7396.97</v>
      </c>
      <c r="F1601" s="75">
        <f t="shared" si="369"/>
        <v>7396.97</v>
      </c>
      <c r="G1601" s="75">
        <f t="shared" si="367"/>
        <v>5917.576</v>
      </c>
      <c r="H1601" s="76">
        <v>8</v>
      </c>
      <c r="I1601" s="72"/>
      <c r="J1601" s="72"/>
      <c r="K1601" s="75" t="str">
        <f t="shared" si="368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70"/>
        <v>0</v>
      </c>
      <c r="T1601" s="126">
        <f t="shared" si="371"/>
        <v>0</v>
      </c>
    </row>
    <row r="1602" outlineLevel="1" spans="1:20">
      <c r="A1602" s="65" t="s">
        <v>176</v>
      </c>
      <c r="B1602" s="66"/>
      <c r="C1602" s="72"/>
      <c r="D1602" s="73"/>
      <c r="E1602" s="215"/>
      <c r="F1602" s="75"/>
      <c r="G1602" s="75"/>
      <c r="H1602" s="78"/>
      <c r="I1602" s="72"/>
      <c r="J1602" s="72"/>
      <c r="K1602" s="75" t="str">
        <f t="shared" si="368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771</v>
      </c>
      <c r="D1603" s="73"/>
      <c r="E1603" s="215">
        <v>1374.24</v>
      </c>
      <c r="F1603" s="75">
        <f t="shared" ref="F1603:F1631" si="372">E1603-E1603*$G$2%</f>
        <v>1374.24</v>
      </c>
      <c r="G1603" s="75">
        <f t="shared" si="367"/>
        <v>1099.392</v>
      </c>
      <c r="H1603" s="76">
        <v>87</v>
      </c>
      <c r="I1603" s="72"/>
      <c r="J1603" s="72"/>
      <c r="K1603" s="75" t="str">
        <f t="shared" si="368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3">Q1603/M1603*D1603</f>
        <v>0</v>
      </c>
      <c r="T1603" s="126">
        <f t="shared" ref="T1603:T1631" si="374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771</v>
      </c>
      <c r="D1604" s="73"/>
      <c r="E1604" s="215">
        <v>1453.93</v>
      </c>
      <c r="F1604" s="75">
        <f t="shared" si="372"/>
        <v>1453.93</v>
      </c>
      <c r="G1604" s="75">
        <f t="shared" si="367"/>
        <v>1163.144</v>
      </c>
      <c r="H1604" s="76">
        <v>97</v>
      </c>
      <c r="I1604" s="72"/>
      <c r="J1604" s="72"/>
      <c r="K1604" s="75" t="str">
        <f t="shared" si="368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3"/>
        <v>0</v>
      </c>
      <c r="T1604" s="126">
        <f t="shared" si="374"/>
        <v>0</v>
      </c>
    </row>
    <row r="1605" outlineLevel="1" spans="1:20">
      <c r="A1605" s="84" t="s">
        <v>3991</v>
      </c>
      <c r="B1605" s="71" t="s">
        <v>3992</v>
      </c>
      <c r="C1605" s="72" t="s">
        <v>771</v>
      </c>
      <c r="D1605" s="73"/>
      <c r="E1605" s="215">
        <v>1573.28</v>
      </c>
      <c r="F1605" s="75">
        <f t="shared" si="372"/>
        <v>1573.28</v>
      </c>
      <c r="G1605" s="75">
        <f t="shared" si="367"/>
        <v>1258.624</v>
      </c>
      <c r="H1605" s="76">
        <v>167</v>
      </c>
      <c r="I1605" s="72"/>
      <c r="J1605" s="72"/>
      <c r="K1605" s="75" t="str">
        <f t="shared" si="368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3"/>
        <v>0</v>
      </c>
      <c r="T1605" s="126">
        <f t="shared" si="374"/>
        <v>0</v>
      </c>
    </row>
    <row r="1606" outlineLevel="1" spans="1:20">
      <c r="A1606" s="84" t="s">
        <v>3993</v>
      </c>
      <c r="B1606" s="71" t="s">
        <v>3994</v>
      </c>
      <c r="C1606" s="72" t="s">
        <v>771</v>
      </c>
      <c r="D1606" s="73"/>
      <c r="E1606" s="215">
        <v>1822.97</v>
      </c>
      <c r="F1606" s="75">
        <f t="shared" si="372"/>
        <v>1822.97</v>
      </c>
      <c r="G1606" s="75">
        <f t="shared" si="367"/>
        <v>1458.376</v>
      </c>
      <c r="H1606" s="76">
        <v>176</v>
      </c>
      <c r="I1606" s="72"/>
      <c r="J1606" s="72"/>
      <c r="K1606" s="75" t="str">
        <f t="shared" si="368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3"/>
        <v>0</v>
      </c>
      <c r="T1606" s="126">
        <f t="shared" si="374"/>
        <v>0</v>
      </c>
    </row>
    <row r="1607" outlineLevel="1" spans="1:20">
      <c r="A1607" s="84" t="s">
        <v>3995</v>
      </c>
      <c r="B1607" s="71" t="s">
        <v>3996</v>
      </c>
      <c r="C1607" s="72" t="s">
        <v>771</v>
      </c>
      <c r="D1607" s="73"/>
      <c r="E1607" s="215">
        <v>1952.24</v>
      </c>
      <c r="F1607" s="75">
        <f t="shared" si="372"/>
        <v>1952.24</v>
      </c>
      <c r="G1607" s="75">
        <f t="shared" si="367"/>
        <v>1561.792</v>
      </c>
      <c r="H1607" s="76">
        <v>100</v>
      </c>
      <c r="I1607" s="72"/>
      <c r="J1607" s="72"/>
      <c r="K1607" s="75" t="str">
        <f t="shared" si="368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3"/>
        <v>0</v>
      </c>
      <c r="T1607" s="126">
        <f t="shared" si="374"/>
        <v>0</v>
      </c>
    </row>
    <row r="1608" outlineLevel="1" spans="1:20">
      <c r="A1608" s="84" t="s">
        <v>3997</v>
      </c>
      <c r="B1608" s="71" t="s">
        <v>3998</v>
      </c>
      <c r="C1608" s="72" t="s">
        <v>771</v>
      </c>
      <c r="D1608" s="73"/>
      <c r="E1608" s="215">
        <v>2012.9</v>
      </c>
      <c r="F1608" s="75">
        <f t="shared" si="372"/>
        <v>2012.9</v>
      </c>
      <c r="G1608" s="75">
        <f t="shared" si="367"/>
        <v>1610.32</v>
      </c>
      <c r="H1608" s="76">
        <v>78</v>
      </c>
      <c r="I1608" s="72"/>
      <c r="J1608" s="72"/>
      <c r="K1608" s="75" t="str">
        <f t="shared" si="368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3"/>
        <v>0</v>
      </c>
      <c r="T1608" s="126">
        <f t="shared" si="374"/>
        <v>0</v>
      </c>
    </row>
    <row r="1609" outlineLevel="1" spans="1:20">
      <c r="A1609" s="84" t="s">
        <v>3999</v>
      </c>
      <c r="B1609" s="71" t="s">
        <v>4000</v>
      </c>
      <c r="C1609" s="72" t="s">
        <v>771</v>
      </c>
      <c r="D1609" s="73"/>
      <c r="E1609" s="215">
        <v>2208.93</v>
      </c>
      <c r="F1609" s="75">
        <f t="shared" si="372"/>
        <v>2208.93</v>
      </c>
      <c r="G1609" s="75">
        <f t="shared" si="367"/>
        <v>1767.144</v>
      </c>
      <c r="H1609" s="76">
        <v>80</v>
      </c>
      <c r="I1609" s="72"/>
      <c r="J1609" s="72"/>
      <c r="K1609" s="75" t="str">
        <f t="shared" si="368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3"/>
        <v>0</v>
      </c>
      <c r="T1609" s="126">
        <f t="shared" si="374"/>
        <v>0</v>
      </c>
    </row>
    <row r="1610" outlineLevel="1" spans="1:20">
      <c r="A1610" s="84" t="s">
        <v>4001</v>
      </c>
      <c r="B1610" s="71" t="s">
        <v>4002</v>
      </c>
      <c r="C1610" s="72" t="s">
        <v>771</v>
      </c>
      <c r="D1610" s="73"/>
      <c r="E1610" s="215">
        <v>2452.12</v>
      </c>
      <c r="F1610" s="75">
        <f t="shared" si="372"/>
        <v>2452.12</v>
      </c>
      <c r="G1610" s="75">
        <f t="shared" si="367"/>
        <v>1961.696</v>
      </c>
      <c r="H1610" s="76">
        <v>91</v>
      </c>
      <c r="I1610" s="72"/>
      <c r="J1610" s="72"/>
      <c r="K1610" s="75" t="str">
        <f t="shared" si="368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3"/>
        <v>0</v>
      </c>
      <c r="T1610" s="126">
        <f t="shared" si="374"/>
        <v>0</v>
      </c>
    </row>
    <row r="1611" outlineLevel="1" spans="1:20">
      <c r="A1611" s="84" t="s">
        <v>4003</v>
      </c>
      <c r="B1611" s="71" t="s">
        <v>4004</v>
      </c>
      <c r="C1611" s="72" t="s">
        <v>771</v>
      </c>
      <c r="D1611" s="73"/>
      <c r="E1611" s="215">
        <v>2629.08</v>
      </c>
      <c r="F1611" s="75">
        <f t="shared" si="372"/>
        <v>2629.08</v>
      </c>
      <c r="G1611" s="75">
        <f t="shared" si="367"/>
        <v>2103.264</v>
      </c>
      <c r="H1611" s="76">
        <v>100</v>
      </c>
      <c r="I1611" s="72"/>
      <c r="J1611" s="72"/>
      <c r="K1611" s="75" t="str">
        <f t="shared" si="368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3"/>
        <v>0</v>
      </c>
      <c r="T1611" s="126">
        <f t="shared" si="374"/>
        <v>0</v>
      </c>
    </row>
    <row r="1612" outlineLevel="1" spans="1:20">
      <c r="A1612" s="84" t="s">
        <v>4005</v>
      </c>
      <c r="B1612" s="71" t="s">
        <v>4006</v>
      </c>
      <c r="C1612" s="72" t="s">
        <v>771</v>
      </c>
      <c r="D1612" s="73"/>
      <c r="E1612" s="215">
        <v>3082.12</v>
      </c>
      <c r="F1612" s="75">
        <f t="shared" si="372"/>
        <v>3082.12</v>
      </c>
      <c r="G1612" s="75">
        <f t="shared" si="367"/>
        <v>2465.696</v>
      </c>
      <c r="H1612" s="76">
        <v>145</v>
      </c>
      <c r="I1612" s="72"/>
      <c r="J1612" s="72"/>
      <c r="K1612" s="75" t="str">
        <f t="shared" si="368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3"/>
        <v>0</v>
      </c>
      <c r="T1612" s="126">
        <f t="shared" si="374"/>
        <v>0</v>
      </c>
    </row>
    <row r="1613" outlineLevel="1" spans="1:20">
      <c r="A1613" s="84" t="s">
        <v>4007</v>
      </c>
      <c r="B1613" s="71" t="s">
        <v>4008</v>
      </c>
      <c r="C1613" s="72" t="s">
        <v>771</v>
      </c>
      <c r="D1613" s="73"/>
      <c r="E1613" s="215">
        <v>4039.94</v>
      </c>
      <c r="F1613" s="75">
        <f t="shared" si="372"/>
        <v>4039.94</v>
      </c>
      <c r="G1613" s="75">
        <f t="shared" si="367"/>
        <v>3231.952</v>
      </c>
      <c r="H1613" s="76">
        <v>49</v>
      </c>
      <c r="I1613" s="72"/>
      <c r="J1613" s="72"/>
      <c r="K1613" s="75" t="str">
        <f t="shared" si="368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3"/>
        <v>0</v>
      </c>
      <c r="T1613" s="126">
        <f t="shared" si="374"/>
        <v>0</v>
      </c>
    </row>
    <row r="1614" outlineLevel="1" spans="1:20">
      <c r="A1614" s="84" t="s">
        <v>4009</v>
      </c>
      <c r="B1614" s="71" t="s">
        <v>4010</v>
      </c>
      <c r="C1614" s="72" t="s">
        <v>771</v>
      </c>
      <c r="D1614" s="73"/>
      <c r="E1614" s="215">
        <v>5496.39</v>
      </c>
      <c r="F1614" s="75">
        <f t="shared" si="372"/>
        <v>5496.39</v>
      </c>
      <c r="G1614" s="75">
        <f t="shared" si="367"/>
        <v>4397.112</v>
      </c>
      <c r="H1614" s="76">
        <v>49</v>
      </c>
      <c r="I1614" s="72"/>
      <c r="J1614" s="72"/>
      <c r="K1614" s="75" t="str">
        <f t="shared" si="368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3"/>
        <v>0</v>
      </c>
      <c r="T1614" s="126">
        <f t="shared" si="374"/>
        <v>0</v>
      </c>
    </row>
    <row r="1615" outlineLevel="1" spans="1:20">
      <c r="A1615" s="84" t="s">
        <v>4011</v>
      </c>
      <c r="B1615" s="71" t="s">
        <v>4012</v>
      </c>
      <c r="C1615" s="72" t="s">
        <v>771</v>
      </c>
      <c r="D1615" s="73"/>
      <c r="E1615" s="215">
        <v>2158.9</v>
      </c>
      <c r="F1615" s="75">
        <f t="shared" si="372"/>
        <v>2158.9</v>
      </c>
      <c r="G1615" s="75">
        <f t="shared" si="367"/>
        <v>1727.12</v>
      </c>
      <c r="H1615" s="76">
        <v>100</v>
      </c>
      <c r="I1615" s="72"/>
      <c r="J1615" s="72"/>
      <c r="K1615" s="75" t="str">
        <f t="shared" si="368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3"/>
        <v>0</v>
      </c>
      <c r="T1615" s="126">
        <f t="shared" si="374"/>
        <v>0</v>
      </c>
    </row>
    <row r="1616" outlineLevel="1" spans="1:20">
      <c r="A1616" s="84" t="s">
        <v>4013</v>
      </c>
      <c r="B1616" s="71" t="s">
        <v>4014</v>
      </c>
      <c r="C1616" s="72" t="s">
        <v>771</v>
      </c>
      <c r="D1616" s="73"/>
      <c r="E1616" s="215">
        <v>2228.43</v>
      </c>
      <c r="F1616" s="75">
        <f t="shared" si="372"/>
        <v>2228.43</v>
      </c>
      <c r="G1616" s="75">
        <f t="shared" si="367"/>
        <v>1782.744</v>
      </c>
      <c r="H1616" s="76">
        <v>42</v>
      </c>
      <c r="I1616" s="72"/>
      <c r="J1616" s="72"/>
      <c r="K1616" s="75" t="str">
        <f t="shared" si="368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3"/>
        <v>0</v>
      </c>
      <c r="T1616" s="126">
        <f t="shared" si="374"/>
        <v>0</v>
      </c>
    </row>
    <row r="1617" outlineLevel="1" spans="1:20">
      <c r="A1617" s="84" t="s">
        <v>4015</v>
      </c>
      <c r="B1617" s="71" t="s">
        <v>4016</v>
      </c>
      <c r="C1617" s="72" t="s">
        <v>771</v>
      </c>
      <c r="D1617" s="73"/>
      <c r="E1617" s="215">
        <v>2512.27</v>
      </c>
      <c r="F1617" s="75">
        <f t="shared" si="372"/>
        <v>2512.27</v>
      </c>
      <c r="G1617" s="75">
        <f t="shared" si="367"/>
        <v>2009.816</v>
      </c>
      <c r="H1617" s="76">
        <v>95</v>
      </c>
      <c r="I1617" s="72"/>
      <c r="J1617" s="72"/>
      <c r="K1617" s="75" t="str">
        <f t="shared" si="368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3"/>
        <v>0</v>
      </c>
      <c r="T1617" s="126">
        <f t="shared" si="374"/>
        <v>0</v>
      </c>
    </row>
    <row r="1618" outlineLevel="1" spans="1:20">
      <c r="A1618" s="84" t="s">
        <v>4017</v>
      </c>
      <c r="B1618" s="71" t="s">
        <v>4018</v>
      </c>
      <c r="C1618" s="72" t="s">
        <v>771</v>
      </c>
      <c r="D1618" s="73"/>
      <c r="E1618" s="215">
        <v>2614.76</v>
      </c>
      <c r="F1618" s="75">
        <f t="shared" si="372"/>
        <v>2614.76</v>
      </c>
      <c r="G1618" s="75">
        <f t="shared" si="367"/>
        <v>2091.808</v>
      </c>
      <c r="H1618" s="76">
        <v>50</v>
      </c>
      <c r="I1618" s="72"/>
      <c r="J1618" s="72"/>
      <c r="K1618" s="75" t="str">
        <f t="shared" si="368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3"/>
        <v>0</v>
      </c>
      <c r="T1618" s="126">
        <f t="shared" si="374"/>
        <v>0</v>
      </c>
    </row>
    <row r="1619" outlineLevel="1" spans="1:20">
      <c r="A1619" s="84" t="s">
        <v>4019</v>
      </c>
      <c r="B1619" s="71" t="s">
        <v>4020</v>
      </c>
      <c r="C1619" s="72" t="s">
        <v>771</v>
      </c>
      <c r="D1619" s="73"/>
      <c r="E1619" s="215">
        <v>2912.81</v>
      </c>
      <c r="F1619" s="75">
        <f t="shared" si="372"/>
        <v>2912.81</v>
      </c>
      <c r="G1619" s="75">
        <f t="shared" si="367"/>
        <v>2330.248</v>
      </c>
      <c r="H1619" s="76">
        <v>96</v>
      </c>
      <c r="I1619" s="72"/>
      <c r="J1619" s="72"/>
      <c r="K1619" s="75" t="str">
        <f t="shared" si="368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3"/>
        <v>0</v>
      </c>
      <c r="T1619" s="126">
        <f t="shared" si="374"/>
        <v>0</v>
      </c>
    </row>
    <row r="1620" outlineLevel="1" spans="1:20">
      <c r="A1620" s="84" t="s">
        <v>4021</v>
      </c>
      <c r="B1620" s="71" t="s">
        <v>4022</v>
      </c>
      <c r="C1620" s="72" t="s">
        <v>771</v>
      </c>
      <c r="D1620" s="73"/>
      <c r="E1620" s="215">
        <v>3128.8</v>
      </c>
      <c r="F1620" s="75">
        <f t="shared" si="372"/>
        <v>3128.8</v>
      </c>
      <c r="G1620" s="75">
        <f t="shared" si="367"/>
        <v>2503.04</v>
      </c>
      <c r="H1620" s="76">
        <v>100</v>
      </c>
      <c r="I1620" s="72"/>
      <c r="J1620" s="72"/>
      <c r="K1620" s="75" t="str">
        <f t="shared" si="368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3"/>
        <v>0</v>
      </c>
      <c r="T1620" s="126">
        <f t="shared" si="374"/>
        <v>0</v>
      </c>
    </row>
    <row r="1621" outlineLevel="1" spans="1:20">
      <c r="A1621" s="84" t="s">
        <v>4023</v>
      </c>
      <c r="B1621" s="71" t="s">
        <v>4024</v>
      </c>
      <c r="C1621" s="72" t="s">
        <v>771</v>
      </c>
      <c r="D1621" s="73"/>
      <c r="E1621" s="215">
        <v>3927.17</v>
      </c>
      <c r="F1621" s="75">
        <f t="shared" si="372"/>
        <v>3927.17</v>
      </c>
      <c r="G1621" s="75">
        <f t="shared" si="367"/>
        <v>3141.736</v>
      </c>
      <c r="H1621" s="76">
        <v>43</v>
      </c>
      <c r="I1621" s="72"/>
      <c r="J1621" s="72"/>
      <c r="K1621" s="75" t="str">
        <f t="shared" si="368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3"/>
        <v>0</v>
      </c>
      <c r="T1621" s="126">
        <f t="shared" si="374"/>
        <v>0</v>
      </c>
    </row>
    <row r="1622" outlineLevel="1" spans="1:20">
      <c r="A1622" s="84" t="s">
        <v>4025</v>
      </c>
      <c r="B1622" s="71" t="s">
        <v>4026</v>
      </c>
      <c r="C1622" s="72" t="s">
        <v>771</v>
      </c>
      <c r="D1622" s="73"/>
      <c r="E1622" s="215">
        <v>4192.24</v>
      </c>
      <c r="F1622" s="75">
        <f t="shared" si="372"/>
        <v>4192.24</v>
      </c>
      <c r="G1622" s="75">
        <f t="shared" si="367"/>
        <v>3353.792</v>
      </c>
      <c r="H1622" s="76">
        <v>47</v>
      </c>
      <c r="I1622" s="72"/>
      <c r="J1622" s="72"/>
      <c r="K1622" s="75" t="str">
        <f t="shared" si="368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3"/>
        <v>0</v>
      </c>
      <c r="T1622" s="126">
        <f t="shared" si="374"/>
        <v>0</v>
      </c>
    </row>
    <row r="1623" outlineLevel="1" spans="1:20">
      <c r="A1623" s="84" t="s">
        <v>4027</v>
      </c>
      <c r="B1623" s="71" t="s">
        <v>4028</v>
      </c>
      <c r="C1623" s="72" t="s">
        <v>771</v>
      </c>
      <c r="D1623" s="73"/>
      <c r="E1623" s="215">
        <v>5273.19</v>
      </c>
      <c r="F1623" s="75">
        <f t="shared" si="372"/>
        <v>5273.19</v>
      </c>
      <c r="G1623" s="75">
        <f t="shared" si="367"/>
        <v>4218.552</v>
      </c>
      <c r="H1623" s="76">
        <v>47</v>
      </c>
      <c r="I1623" s="72"/>
      <c r="J1623" s="72"/>
      <c r="K1623" s="75" t="str">
        <f t="shared" si="368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3"/>
        <v>0</v>
      </c>
      <c r="T1623" s="126">
        <f t="shared" si="374"/>
        <v>0</v>
      </c>
    </row>
    <row r="1624" outlineLevel="1" spans="1:20">
      <c r="A1624" s="84" t="s">
        <v>4029</v>
      </c>
      <c r="B1624" s="71" t="s">
        <v>4030</v>
      </c>
      <c r="C1624" s="72" t="s">
        <v>771</v>
      </c>
      <c r="D1624" s="73"/>
      <c r="E1624" s="215">
        <v>6116.52</v>
      </c>
      <c r="F1624" s="75">
        <f t="shared" si="372"/>
        <v>6116.52</v>
      </c>
      <c r="G1624" s="75">
        <f t="shared" si="367"/>
        <v>4893.216</v>
      </c>
      <c r="H1624" s="76">
        <v>50</v>
      </c>
      <c r="I1624" s="72"/>
      <c r="J1624" s="72"/>
      <c r="K1624" s="75" t="str">
        <f t="shared" si="368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3"/>
        <v>0</v>
      </c>
      <c r="T1624" s="126">
        <f t="shared" si="374"/>
        <v>0</v>
      </c>
    </row>
    <row r="1625" outlineLevel="1" spans="1:20">
      <c r="A1625" s="84" t="s">
        <v>4031</v>
      </c>
      <c r="B1625" s="71" t="s">
        <v>4032</v>
      </c>
      <c r="C1625" s="72" t="s">
        <v>771</v>
      </c>
      <c r="D1625" s="73"/>
      <c r="E1625" s="215">
        <v>2718.64</v>
      </c>
      <c r="F1625" s="75">
        <f t="shared" si="372"/>
        <v>2718.64</v>
      </c>
      <c r="G1625" s="75">
        <f t="shared" si="367"/>
        <v>2174.912</v>
      </c>
      <c r="H1625" s="76">
        <v>10</v>
      </c>
      <c r="I1625" s="72"/>
      <c r="J1625" s="72"/>
      <c r="K1625" s="75" t="str">
        <f t="shared" si="368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3"/>
        <v>0</v>
      </c>
      <c r="T1625" s="126">
        <f t="shared" si="374"/>
        <v>0</v>
      </c>
    </row>
    <row r="1626" outlineLevel="1" spans="1:20">
      <c r="A1626" s="84" t="s">
        <v>4033</v>
      </c>
      <c r="B1626" s="71" t="s">
        <v>4034</v>
      </c>
      <c r="C1626" s="72" t="s">
        <v>771</v>
      </c>
      <c r="D1626" s="73"/>
      <c r="E1626" s="215">
        <v>2871.9</v>
      </c>
      <c r="F1626" s="75">
        <f t="shared" si="372"/>
        <v>2871.9</v>
      </c>
      <c r="G1626" s="75">
        <f t="shared" si="367"/>
        <v>2297.52</v>
      </c>
      <c r="H1626" s="76">
        <v>10</v>
      </c>
      <c r="I1626" s="72"/>
      <c r="J1626" s="72"/>
      <c r="K1626" s="75" t="str">
        <f t="shared" si="368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3"/>
        <v>0</v>
      </c>
      <c r="T1626" s="126">
        <f t="shared" si="374"/>
        <v>0</v>
      </c>
    </row>
    <row r="1627" outlineLevel="1" spans="1:20">
      <c r="A1627" s="84" t="s">
        <v>4035</v>
      </c>
      <c r="B1627" s="71" t="s">
        <v>4036</v>
      </c>
      <c r="C1627" s="72" t="s">
        <v>771</v>
      </c>
      <c r="D1627" s="73"/>
      <c r="E1627" s="215">
        <v>3308.43</v>
      </c>
      <c r="F1627" s="75">
        <f t="shared" si="372"/>
        <v>3308.43</v>
      </c>
      <c r="G1627" s="75">
        <f t="shared" si="367"/>
        <v>2646.744</v>
      </c>
      <c r="H1627" s="76">
        <v>8</v>
      </c>
      <c r="I1627" s="72"/>
      <c r="J1627" s="72"/>
      <c r="K1627" s="75" t="str">
        <f t="shared" si="368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3"/>
        <v>0</v>
      </c>
      <c r="T1627" s="126">
        <f t="shared" si="374"/>
        <v>0</v>
      </c>
    </row>
    <row r="1628" outlineLevel="1" spans="1:20">
      <c r="A1628" s="84" t="s">
        <v>4037</v>
      </c>
      <c r="B1628" s="71" t="s">
        <v>4038</v>
      </c>
      <c r="C1628" s="72" t="s">
        <v>771</v>
      </c>
      <c r="D1628" s="73"/>
      <c r="E1628" s="215">
        <v>4201.71</v>
      </c>
      <c r="F1628" s="75">
        <f t="shared" si="372"/>
        <v>4201.71</v>
      </c>
      <c r="G1628" s="75">
        <f t="shared" si="367"/>
        <v>3361.368</v>
      </c>
      <c r="H1628" s="76">
        <v>6</v>
      </c>
      <c r="I1628" s="72"/>
      <c r="J1628" s="72"/>
      <c r="K1628" s="75" t="str">
        <f t="shared" si="368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3"/>
        <v>0</v>
      </c>
      <c r="T1628" s="126">
        <f t="shared" si="374"/>
        <v>0</v>
      </c>
    </row>
    <row r="1629" outlineLevel="1" spans="1:20">
      <c r="A1629" s="84" t="s">
        <v>4039</v>
      </c>
      <c r="B1629" s="71" t="s">
        <v>4040</v>
      </c>
      <c r="C1629" s="72" t="s">
        <v>771</v>
      </c>
      <c r="D1629" s="73"/>
      <c r="E1629" s="215">
        <v>4429.9</v>
      </c>
      <c r="F1629" s="75">
        <f t="shared" si="372"/>
        <v>4429.9</v>
      </c>
      <c r="G1629" s="75">
        <f t="shared" si="367"/>
        <v>3543.92</v>
      </c>
      <c r="H1629" s="76">
        <v>5</v>
      </c>
      <c r="I1629" s="72"/>
      <c r="J1629" s="72"/>
      <c r="K1629" s="75" t="str">
        <f t="shared" si="368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3"/>
        <v>0</v>
      </c>
      <c r="T1629" s="126">
        <f t="shared" si="374"/>
        <v>0</v>
      </c>
    </row>
    <row r="1630" outlineLevel="1" spans="1:20">
      <c r="A1630" s="84" t="s">
        <v>4041</v>
      </c>
      <c r="B1630" s="71" t="s">
        <v>4042</v>
      </c>
      <c r="C1630" s="72" t="s">
        <v>771</v>
      </c>
      <c r="D1630" s="73"/>
      <c r="E1630" s="215">
        <v>5576.94</v>
      </c>
      <c r="F1630" s="75">
        <f t="shared" si="372"/>
        <v>5576.94</v>
      </c>
      <c r="G1630" s="75">
        <f t="shared" ref="G1630:G1693" si="375">E1630-(20*E1630/100)</f>
        <v>4461.552</v>
      </c>
      <c r="H1630" s="76">
        <v>10</v>
      </c>
      <c r="I1630" s="72"/>
      <c r="J1630" s="72"/>
      <c r="K1630" s="75" t="str">
        <f t="shared" si="368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3"/>
        <v>0</v>
      </c>
      <c r="T1630" s="126">
        <f t="shared" si="374"/>
        <v>0</v>
      </c>
    </row>
    <row r="1631" outlineLevel="1" spans="1:20">
      <c r="A1631" s="84" t="s">
        <v>4043</v>
      </c>
      <c r="B1631" s="71" t="s">
        <v>4044</v>
      </c>
      <c r="C1631" s="72" t="s">
        <v>771</v>
      </c>
      <c r="D1631" s="73"/>
      <c r="E1631" s="215">
        <v>6627.1</v>
      </c>
      <c r="F1631" s="75">
        <f t="shared" si="372"/>
        <v>6627.1</v>
      </c>
      <c r="G1631" s="75">
        <f t="shared" si="375"/>
        <v>5301.68</v>
      </c>
      <c r="H1631" s="76">
        <v>10</v>
      </c>
      <c r="I1631" s="72"/>
      <c r="J1631" s="72"/>
      <c r="K1631" s="75" t="str">
        <f t="shared" si="368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3"/>
        <v>0</v>
      </c>
      <c r="T1631" s="126">
        <f t="shared" si="374"/>
        <v>0</v>
      </c>
    </row>
    <row r="1632" outlineLevel="1" spans="1:20">
      <c r="A1632" s="65" t="s">
        <v>177</v>
      </c>
      <c r="B1632" s="66"/>
      <c r="C1632" s="72"/>
      <c r="D1632" s="73"/>
      <c r="E1632" s="215"/>
      <c r="F1632" s="75"/>
      <c r="G1632" s="75"/>
      <c r="H1632" s="78"/>
      <c r="I1632" s="72"/>
      <c r="J1632" s="72"/>
      <c r="K1632" s="75" t="str">
        <f t="shared" si="368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771</v>
      </c>
      <c r="D1633" s="73"/>
      <c r="E1633" s="215">
        <v>105.99</v>
      </c>
      <c r="F1633" s="75">
        <f t="shared" ref="F1633:F1638" si="376">E1633-E1633*$G$2%</f>
        <v>105.99</v>
      </c>
      <c r="G1633" s="75">
        <f t="shared" si="375"/>
        <v>84.792</v>
      </c>
      <c r="H1633" s="76">
        <v>288</v>
      </c>
      <c r="I1633" s="72"/>
      <c r="J1633" s="72"/>
      <c r="K1633" s="75" t="str">
        <f t="shared" si="368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7">Q1633/M1633*D1633</f>
        <v>0</v>
      </c>
      <c r="T1633" s="126">
        <f t="shared" ref="T1633:T1638" si="378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771</v>
      </c>
      <c r="D1634" s="73"/>
      <c r="E1634" s="215">
        <v>129.34</v>
      </c>
      <c r="F1634" s="75">
        <f t="shared" si="376"/>
        <v>129.34</v>
      </c>
      <c r="G1634" s="75">
        <f t="shared" si="375"/>
        <v>103.472</v>
      </c>
      <c r="H1634" s="76">
        <v>375</v>
      </c>
      <c r="I1634" s="72"/>
      <c r="J1634" s="72"/>
      <c r="K1634" s="75" t="str">
        <f t="shared" si="368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7"/>
        <v>0</v>
      </c>
      <c r="T1634" s="126">
        <f t="shared" si="378"/>
        <v>0</v>
      </c>
    </row>
    <row r="1635" outlineLevel="1" spans="1:20">
      <c r="A1635" s="84" t="s">
        <v>4049</v>
      </c>
      <c r="B1635" s="71" t="s">
        <v>4050</v>
      </c>
      <c r="C1635" s="72" t="s">
        <v>771</v>
      </c>
      <c r="D1635" s="73"/>
      <c r="E1635" s="215">
        <v>155.9</v>
      </c>
      <c r="F1635" s="75">
        <f t="shared" si="376"/>
        <v>155.9</v>
      </c>
      <c r="G1635" s="75">
        <f t="shared" si="375"/>
        <v>124.72</v>
      </c>
      <c r="H1635" s="76">
        <v>424</v>
      </c>
      <c r="I1635" s="72"/>
      <c r="J1635" s="72"/>
      <c r="K1635" s="75" t="str">
        <f t="shared" si="368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7"/>
        <v>0</v>
      </c>
      <c r="T1635" s="126">
        <f t="shared" si="378"/>
        <v>0</v>
      </c>
    </row>
    <row r="1636" outlineLevel="1" spans="1:20">
      <c r="A1636" s="84" t="s">
        <v>4051</v>
      </c>
      <c r="B1636" s="71" t="s">
        <v>4052</v>
      </c>
      <c r="C1636" s="72" t="s">
        <v>771</v>
      </c>
      <c r="D1636" s="73"/>
      <c r="E1636" s="215">
        <v>171.28</v>
      </c>
      <c r="F1636" s="75">
        <f t="shared" si="376"/>
        <v>171.28</v>
      </c>
      <c r="G1636" s="75">
        <f t="shared" si="375"/>
        <v>137.024</v>
      </c>
      <c r="H1636" s="76">
        <v>418</v>
      </c>
      <c r="I1636" s="72"/>
      <c r="J1636" s="72"/>
      <c r="K1636" s="75" t="str">
        <f t="shared" si="368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7"/>
        <v>0</v>
      </c>
      <c r="T1636" s="126">
        <f t="shared" si="378"/>
        <v>0</v>
      </c>
    </row>
    <row r="1637" outlineLevel="1" spans="1:20">
      <c r="A1637" s="84" t="s">
        <v>4053</v>
      </c>
      <c r="B1637" s="71" t="s">
        <v>4054</v>
      </c>
      <c r="C1637" s="72" t="s">
        <v>771</v>
      </c>
      <c r="D1637" s="73"/>
      <c r="E1637" s="215">
        <v>193.37</v>
      </c>
      <c r="F1637" s="75">
        <f t="shared" si="376"/>
        <v>193.37</v>
      </c>
      <c r="G1637" s="75">
        <f t="shared" si="375"/>
        <v>154.696</v>
      </c>
      <c r="H1637" s="76">
        <v>453</v>
      </c>
      <c r="I1637" s="72"/>
      <c r="J1637" s="72"/>
      <c r="K1637" s="75" t="str">
        <f t="shared" si="368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7"/>
        <v>0</v>
      </c>
      <c r="T1637" s="126">
        <f t="shared" si="378"/>
        <v>0</v>
      </c>
    </row>
    <row r="1638" outlineLevel="1" spans="1:20">
      <c r="A1638" s="84" t="s">
        <v>4055</v>
      </c>
      <c r="B1638" s="71" t="s">
        <v>4056</v>
      </c>
      <c r="C1638" s="72" t="s">
        <v>771</v>
      </c>
      <c r="D1638" s="73"/>
      <c r="E1638" s="215">
        <v>272.32</v>
      </c>
      <c r="F1638" s="75">
        <f t="shared" si="376"/>
        <v>272.32</v>
      </c>
      <c r="G1638" s="75">
        <f t="shared" si="375"/>
        <v>217.856</v>
      </c>
      <c r="H1638" s="76">
        <v>391</v>
      </c>
      <c r="I1638" s="72"/>
      <c r="J1638" s="72"/>
      <c r="K1638" s="75" t="str">
        <f t="shared" si="368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7"/>
        <v>0</v>
      </c>
      <c r="T1638" s="126">
        <f t="shared" si="378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5"/>
      <c r="F1639" s="75"/>
      <c r="G1639" s="75"/>
      <c r="H1639" s="78"/>
      <c r="I1639" s="72"/>
      <c r="J1639" s="72"/>
      <c r="K1639" s="75" t="str">
        <f t="shared" si="368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771</v>
      </c>
      <c r="D1640" s="73"/>
      <c r="E1640" s="215">
        <v>850.05</v>
      </c>
      <c r="F1640" s="75">
        <f t="shared" ref="F1640:F1649" si="379">E1640-E1640*$G$2%</f>
        <v>850.05</v>
      </c>
      <c r="G1640" s="75">
        <f t="shared" si="375"/>
        <v>680.04</v>
      </c>
      <c r="H1640" s="78"/>
      <c r="I1640" s="72"/>
      <c r="J1640" s="72" t="s">
        <v>361</v>
      </c>
      <c r="K1640" s="75" t="str">
        <f t="shared" si="368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80">Q1640/M1640*D1640</f>
        <v>0</v>
      </c>
      <c r="T1640" s="126">
        <f t="shared" ref="T1640:T1649" si="381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771</v>
      </c>
      <c r="D1641" s="73"/>
      <c r="E1641" s="215">
        <v>1108.5</v>
      </c>
      <c r="F1641" s="75">
        <f t="shared" si="379"/>
        <v>1108.5</v>
      </c>
      <c r="G1641" s="75">
        <f t="shared" si="375"/>
        <v>886.8</v>
      </c>
      <c r="H1641" s="78"/>
      <c r="I1641" s="72"/>
      <c r="J1641" s="72"/>
      <c r="K1641" s="75" t="str">
        <f t="shared" si="368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80"/>
        <v>0</v>
      </c>
      <c r="T1641" s="126">
        <f t="shared" si="381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771</v>
      </c>
      <c r="D1642" s="73"/>
      <c r="E1642" s="215">
        <v>1405.54</v>
      </c>
      <c r="F1642" s="75">
        <f t="shared" si="379"/>
        <v>1405.54</v>
      </c>
      <c r="G1642" s="75">
        <f t="shared" si="375"/>
        <v>1124.432</v>
      </c>
      <c r="H1642" s="76">
        <v>25</v>
      </c>
      <c r="I1642" s="72"/>
      <c r="J1642" s="72" t="s">
        <v>361</v>
      </c>
      <c r="K1642" s="75" t="str">
        <f t="shared" ref="K1642:K1705" si="382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80"/>
        <v>0</v>
      </c>
      <c r="T1642" s="126">
        <f t="shared" si="381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771</v>
      </c>
      <c r="D1643" s="73"/>
      <c r="E1643" s="215">
        <v>1651.28</v>
      </c>
      <c r="F1643" s="75">
        <f t="shared" si="379"/>
        <v>1651.28</v>
      </c>
      <c r="G1643" s="75">
        <f t="shared" si="375"/>
        <v>1321.024</v>
      </c>
      <c r="H1643" s="78"/>
      <c r="I1643" s="72"/>
      <c r="J1643" s="72"/>
      <c r="K1643" s="75" t="str">
        <f t="shared" si="382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80"/>
        <v>0</v>
      </c>
      <c r="T1643" s="126">
        <f t="shared" si="381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771</v>
      </c>
      <c r="D1644" s="73"/>
      <c r="E1644" s="215">
        <v>1705.95</v>
      </c>
      <c r="F1644" s="75">
        <f t="shared" si="379"/>
        <v>1705.95</v>
      </c>
      <c r="G1644" s="75">
        <f t="shared" si="375"/>
        <v>1364.76</v>
      </c>
      <c r="H1644" s="78"/>
      <c r="I1644" s="72"/>
      <c r="J1644" s="72" t="s">
        <v>361</v>
      </c>
      <c r="K1644" s="75" t="str">
        <f t="shared" si="382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80"/>
        <v>0</v>
      </c>
      <c r="T1644" s="126">
        <f t="shared" si="381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771</v>
      </c>
      <c r="D1645" s="73"/>
      <c r="E1645" s="215">
        <v>1958.17</v>
      </c>
      <c r="F1645" s="75">
        <f t="shared" si="379"/>
        <v>1958.17</v>
      </c>
      <c r="G1645" s="75">
        <f t="shared" si="375"/>
        <v>1566.536</v>
      </c>
      <c r="H1645" s="76">
        <v>20</v>
      </c>
      <c r="I1645" s="72"/>
      <c r="J1645" s="72"/>
      <c r="K1645" s="75" t="str">
        <f t="shared" si="382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80"/>
        <v>0</v>
      </c>
      <c r="T1645" s="126">
        <f t="shared" si="381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771</v>
      </c>
      <c r="D1646" s="73"/>
      <c r="E1646" s="215">
        <v>2169.57</v>
      </c>
      <c r="F1646" s="75">
        <f t="shared" si="379"/>
        <v>2169.57</v>
      </c>
      <c r="G1646" s="75">
        <f t="shared" si="375"/>
        <v>1735.656</v>
      </c>
      <c r="H1646" s="76">
        <v>16</v>
      </c>
      <c r="I1646" s="72"/>
      <c r="J1646" s="72" t="s">
        <v>361</v>
      </c>
      <c r="K1646" s="75" t="str">
        <f t="shared" si="382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80"/>
        <v>0</v>
      </c>
      <c r="T1646" s="126">
        <f t="shared" si="381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771</v>
      </c>
      <c r="D1647" s="73"/>
      <c r="E1647" s="215">
        <v>2739.63</v>
      </c>
      <c r="F1647" s="75">
        <f t="shared" si="379"/>
        <v>2739.63</v>
      </c>
      <c r="G1647" s="75">
        <f t="shared" si="375"/>
        <v>2191.704</v>
      </c>
      <c r="H1647" s="78"/>
      <c r="I1647" s="72"/>
      <c r="J1647" s="72" t="s">
        <v>361</v>
      </c>
      <c r="K1647" s="75" t="str">
        <f t="shared" si="382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80"/>
        <v>0</v>
      </c>
      <c r="T1647" s="126">
        <f t="shared" si="381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771</v>
      </c>
      <c r="D1648" s="73"/>
      <c r="E1648" s="215">
        <v>3031.66</v>
      </c>
      <c r="F1648" s="75">
        <f t="shared" si="379"/>
        <v>3031.66</v>
      </c>
      <c r="G1648" s="75">
        <f t="shared" si="375"/>
        <v>2425.328</v>
      </c>
      <c r="H1648" s="78"/>
      <c r="I1648" s="72"/>
      <c r="J1648" s="72" t="s">
        <v>361</v>
      </c>
      <c r="K1648" s="75" t="str">
        <f t="shared" si="382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80"/>
        <v>0</v>
      </c>
      <c r="T1648" s="126">
        <f t="shared" si="381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771</v>
      </c>
      <c r="D1649" s="73"/>
      <c r="E1649" s="215">
        <v>3728.2</v>
      </c>
      <c r="F1649" s="75">
        <f t="shared" si="379"/>
        <v>3728.2</v>
      </c>
      <c r="G1649" s="75">
        <f t="shared" si="375"/>
        <v>2982.56</v>
      </c>
      <c r="H1649" s="76">
        <v>12</v>
      </c>
      <c r="I1649" s="72"/>
      <c r="J1649" s="72"/>
      <c r="K1649" s="75" t="str">
        <f t="shared" si="382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80"/>
        <v>0</v>
      </c>
      <c r="T1649" s="126">
        <f t="shared" si="381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5"/>
      <c r="F1650" s="75"/>
      <c r="G1650" s="75"/>
      <c r="H1650" s="78"/>
      <c r="I1650" s="72"/>
      <c r="J1650" s="72"/>
      <c r="K1650" s="75" t="str">
        <f t="shared" si="382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771</v>
      </c>
      <c r="D1651" s="73"/>
      <c r="E1651" s="215">
        <v>1057.94</v>
      </c>
      <c r="F1651" s="75">
        <f t="shared" ref="F1651:F1660" si="383">E1651-E1651*$G$2%</f>
        <v>1057.94</v>
      </c>
      <c r="G1651" s="75">
        <f t="shared" si="375"/>
        <v>846.352</v>
      </c>
      <c r="H1651" s="78"/>
      <c r="I1651" s="72"/>
      <c r="J1651" s="72" t="s">
        <v>361</v>
      </c>
      <c r="K1651" s="75" t="str">
        <f t="shared" si="382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4">Q1651/M1651*D1651</f>
        <v>0</v>
      </c>
      <c r="T1651" s="126">
        <f t="shared" ref="T1651:T1660" si="385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771</v>
      </c>
      <c r="D1652" s="73"/>
      <c r="E1652" s="215">
        <v>1626.9</v>
      </c>
      <c r="F1652" s="75">
        <f t="shared" si="383"/>
        <v>1626.9</v>
      </c>
      <c r="G1652" s="75">
        <f t="shared" si="375"/>
        <v>1301.52</v>
      </c>
      <c r="H1652" s="78"/>
      <c r="I1652" s="72"/>
      <c r="J1652" s="72"/>
      <c r="K1652" s="75" t="str">
        <f t="shared" si="382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4"/>
        <v>0</v>
      </c>
      <c r="T1652" s="126">
        <f t="shared" si="385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771</v>
      </c>
      <c r="D1653" s="73"/>
      <c r="E1653" s="215">
        <v>1960.74</v>
      </c>
      <c r="F1653" s="75">
        <f t="shared" si="383"/>
        <v>1960.74</v>
      </c>
      <c r="G1653" s="75">
        <f t="shared" si="375"/>
        <v>1568.592</v>
      </c>
      <c r="H1653" s="76">
        <v>2</v>
      </c>
      <c r="I1653" s="72"/>
      <c r="J1653" s="72"/>
      <c r="K1653" s="75" t="str">
        <f t="shared" si="382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4"/>
        <v>0</v>
      </c>
      <c r="T1653" s="126">
        <f t="shared" si="385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771</v>
      </c>
      <c r="D1654" s="73"/>
      <c r="E1654" s="215">
        <v>2296.37</v>
      </c>
      <c r="F1654" s="75">
        <f t="shared" si="383"/>
        <v>2296.37</v>
      </c>
      <c r="G1654" s="75">
        <f t="shared" si="375"/>
        <v>1837.096</v>
      </c>
      <c r="H1654" s="78"/>
      <c r="I1654" s="72"/>
      <c r="J1654" s="72"/>
      <c r="K1654" s="75" t="str">
        <f t="shared" si="382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4"/>
        <v>0</v>
      </c>
      <c r="T1654" s="126">
        <f t="shared" si="385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771</v>
      </c>
      <c r="D1655" s="73"/>
      <c r="E1655" s="215">
        <v>2594.97</v>
      </c>
      <c r="F1655" s="75">
        <f t="shared" si="383"/>
        <v>2594.97</v>
      </c>
      <c r="G1655" s="75">
        <f t="shared" si="375"/>
        <v>2075.976</v>
      </c>
      <c r="H1655" s="76">
        <v>26</v>
      </c>
      <c r="I1655" s="72"/>
      <c r="J1655" s="72"/>
      <c r="K1655" s="75" t="str">
        <f t="shared" si="382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4"/>
        <v>0</v>
      </c>
      <c r="T1655" s="126">
        <f t="shared" si="385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771</v>
      </c>
      <c r="D1656" s="73"/>
      <c r="E1656" s="215">
        <v>2801.71</v>
      </c>
      <c r="F1656" s="75">
        <f t="shared" si="383"/>
        <v>2801.71</v>
      </c>
      <c r="G1656" s="75">
        <f t="shared" si="375"/>
        <v>2241.368</v>
      </c>
      <c r="H1656" s="76">
        <v>40</v>
      </c>
      <c r="I1656" s="72"/>
      <c r="J1656" s="72"/>
      <c r="K1656" s="75" t="str">
        <f t="shared" si="382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4"/>
        <v>0</v>
      </c>
      <c r="T1656" s="126">
        <f t="shared" si="385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771</v>
      </c>
      <c r="D1657" s="73"/>
      <c r="E1657" s="215">
        <v>3709.34</v>
      </c>
      <c r="F1657" s="75">
        <f t="shared" si="383"/>
        <v>3709.34</v>
      </c>
      <c r="G1657" s="75">
        <f t="shared" si="375"/>
        <v>2967.472</v>
      </c>
      <c r="H1657" s="76">
        <v>8</v>
      </c>
      <c r="I1657" s="72"/>
      <c r="J1657" s="72"/>
      <c r="K1657" s="75" t="str">
        <f t="shared" si="382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4"/>
        <v>0</v>
      </c>
      <c r="T1657" s="126">
        <f t="shared" si="385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771</v>
      </c>
      <c r="D1658" s="73"/>
      <c r="E1658" s="215">
        <v>4215.25</v>
      </c>
      <c r="F1658" s="75">
        <f t="shared" si="383"/>
        <v>4215.25</v>
      </c>
      <c r="G1658" s="75">
        <f t="shared" si="375"/>
        <v>3372.2</v>
      </c>
      <c r="H1658" s="76">
        <v>20</v>
      </c>
      <c r="I1658" s="72"/>
      <c r="J1658" s="72"/>
      <c r="K1658" s="75" t="str">
        <f t="shared" si="382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4"/>
        <v>0</v>
      </c>
      <c r="T1658" s="126">
        <f t="shared" si="385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771</v>
      </c>
      <c r="D1659" s="73"/>
      <c r="E1659" s="215">
        <v>5188.54</v>
      </c>
      <c r="F1659" s="75">
        <f t="shared" si="383"/>
        <v>5188.54</v>
      </c>
      <c r="G1659" s="75">
        <f t="shared" si="375"/>
        <v>4150.832</v>
      </c>
      <c r="H1659" s="76">
        <v>9</v>
      </c>
      <c r="I1659" s="72"/>
      <c r="J1659" s="72"/>
      <c r="K1659" s="75" t="str">
        <f t="shared" si="382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4"/>
        <v>0</v>
      </c>
      <c r="T1659" s="126">
        <f t="shared" si="385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771</v>
      </c>
      <c r="D1660" s="73"/>
      <c r="E1660" s="215">
        <v>6981.5</v>
      </c>
      <c r="F1660" s="75">
        <f t="shared" si="383"/>
        <v>6981.5</v>
      </c>
      <c r="G1660" s="75">
        <f t="shared" si="375"/>
        <v>5585.2</v>
      </c>
      <c r="H1660" s="76">
        <v>20</v>
      </c>
      <c r="I1660" s="72"/>
      <c r="J1660" s="72"/>
      <c r="K1660" s="75" t="str">
        <f t="shared" si="382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4"/>
        <v>0</v>
      </c>
      <c r="T1660" s="126">
        <f t="shared" si="385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5"/>
      <c r="F1661" s="75"/>
      <c r="G1661" s="75"/>
      <c r="H1661" s="78"/>
      <c r="I1661" s="72"/>
      <c r="J1661" s="72"/>
      <c r="K1661" s="75" t="str">
        <f t="shared" si="382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771</v>
      </c>
      <c r="D1662" s="73"/>
      <c r="E1662" s="215">
        <v>272.4</v>
      </c>
      <c r="F1662" s="75">
        <f>E1662-E1662*$G$2%</f>
        <v>272.4</v>
      </c>
      <c r="G1662" s="75">
        <f t="shared" si="375"/>
        <v>217.92</v>
      </c>
      <c r="H1662" s="78"/>
      <c r="I1662" s="72"/>
      <c r="J1662" s="72"/>
      <c r="K1662" s="75" t="str">
        <f t="shared" si="382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771</v>
      </c>
      <c r="D1663" s="73"/>
      <c r="E1663" s="215">
        <v>352.35</v>
      </c>
      <c r="F1663" s="75">
        <f>E1663-E1663*$G$2%</f>
        <v>352.35</v>
      </c>
      <c r="G1663" s="75">
        <f t="shared" si="375"/>
        <v>281.88</v>
      </c>
      <c r="H1663" s="76">
        <v>139</v>
      </c>
      <c r="I1663" s="72"/>
      <c r="J1663" s="72"/>
      <c r="K1663" s="75" t="str">
        <f t="shared" si="382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771</v>
      </c>
      <c r="D1664" s="73"/>
      <c r="E1664" s="215">
        <v>272.4</v>
      </c>
      <c r="F1664" s="75">
        <f>E1664-E1664*$G$2%</f>
        <v>272.4</v>
      </c>
      <c r="G1664" s="75">
        <f t="shared" si="375"/>
        <v>217.92</v>
      </c>
      <c r="H1664" s="78"/>
      <c r="I1664" s="72"/>
      <c r="J1664" s="72"/>
      <c r="K1664" s="75" t="str">
        <f t="shared" si="382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771</v>
      </c>
      <c r="D1665" s="73"/>
      <c r="E1665" s="215">
        <v>352.35</v>
      </c>
      <c r="F1665" s="75">
        <f>E1665-E1665*$G$2%</f>
        <v>352.35</v>
      </c>
      <c r="G1665" s="75">
        <f t="shared" si="375"/>
        <v>281.88</v>
      </c>
      <c r="H1665" s="76">
        <v>17</v>
      </c>
      <c r="I1665" s="72"/>
      <c r="J1665" s="72"/>
      <c r="K1665" s="75" t="str">
        <f t="shared" si="382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5"/>
      <c r="F1666" s="75"/>
      <c r="G1666" s="75"/>
      <c r="H1666" s="78"/>
      <c r="I1666" s="72"/>
      <c r="J1666" s="72"/>
      <c r="K1666" s="75" t="str">
        <f t="shared" si="382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771</v>
      </c>
      <c r="D1667" s="73"/>
      <c r="E1667" s="215">
        <v>215.15</v>
      </c>
      <c r="F1667" s="75">
        <f>E1667-E1667*$G$2%</f>
        <v>215.15</v>
      </c>
      <c r="G1667" s="75">
        <f t="shared" si="375"/>
        <v>172.12</v>
      </c>
      <c r="H1667" s="78"/>
      <c r="I1667" s="72"/>
      <c r="J1667" s="72"/>
      <c r="K1667" s="75" t="str">
        <f t="shared" si="382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771</v>
      </c>
      <c r="D1668" s="73"/>
      <c r="E1668" s="215">
        <v>215.15</v>
      </c>
      <c r="F1668" s="75">
        <f>E1668-E1668*$G$2%</f>
        <v>215.15</v>
      </c>
      <c r="G1668" s="75">
        <f t="shared" si="375"/>
        <v>172.12</v>
      </c>
      <c r="H1668" s="78"/>
      <c r="I1668" s="72"/>
      <c r="J1668" s="72"/>
      <c r="K1668" s="75" t="str">
        <f t="shared" si="382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5"/>
      <c r="F1669" s="75"/>
      <c r="G1669" s="75"/>
      <c r="H1669" s="78"/>
      <c r="I1669" s="72"/>
      <c r="J1669" s="72"/>
      <c r="K1669" s="75" t="str">
        <f t="shared" si="382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771</v>
      </c>
      <c r="D1670" s="73"/>
      <c r="E1670" s="215">
        <v>69.34</v>
      </c>
      <c r="F1670" s="75">
        <f>E1670-E1670*$G$2%</f>
        <v>69.34</v>
      </c>
      <c r="G1670" s="75">
        <f t="shared" si="375"/>
        <v>55.472</v>
      </c>
      <c r="H1670" s="78"/>
      <c r="I1670" s="72"/>
      <c r="J1670" s="72"/>
      <c r="K1670" s="75" t="str">
        <f t="shared" si="382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771</v>
      </c>
      <c r="D1671" s="73"/>
      <c r="E1671" s="215">
        <v>69.34</v>
      </c>
      <c r="F1671" s="75">
        <f>E1671-E1671*$G$2%</f>
        <v>69.34</v>
      </c>
      <c r="G1671" s="75">
        <f t="shared" si="375"/>
        <v>55.472</v>
      </c>
      <c r="H1671" s="78"/>
      <c r="I1671" s="72"/>
      <c r="J1671" s="72"/>
      <c r="K1671" s="75" t="str">
        <f t="shared" si="382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5"/>
      <c r="F1672" s="75"/>
      <c r="G1672" s="75"/>
      <c r="H1672" s="78"/>
      <c r="I1672" s="72"/>
      <c r="J1672" s="72"/>
      <c r="K1672" s="75" t="str">
        <f t="shared" si="382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771</v>
      </c>
      <c r="D1673" s="73"/>
      <c r="E1673" s="215">
        <v>126.96</v>
      </c>
      <c r="F1673" s="75">
        <f t="shared" ref="F1673:F1680" si="386">E1673-E1673*$G$2%</f>
        <v>126.96</v>
      </c>
      <c r="G1673" s="75">
        <f t="shared" si="375"/>
        <v>101.568</v>
      </c>
      <c r="H1673" s="76">
        <v>468</v>
      </c>
      <c r="I1673" s="72"/>
      <c r="J1673" s="72"/>
      <c r="K1673" s="75" t="str">
        <f t="shared" si="382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7">Q1673/M1673*D1673</f>
        <v>0</v>
      </c>
      <c r="T1673" s="126">
        <f t="shared" ref="T1673:T1680" si="388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771</v>
      </c>
      <c r="D1674" s="73"/>
      <c r="E1674" s="215">
        <v>126.96</v>
      </c>
      <c r="F1674" s="75">
        <f t="shared" si="386"/>
        <v>126.96</v>
      </c>
      <c r="G1674" s="75">
        <f t="shared" si="375"/>
        <v>101.568</v>
      </c>
      <c r="H1674" s="76">
        <v>496</v>
      </c>
      <c r="I1674" s="72"/>
      <c r="J1674" s="72"/>
      <c r="K1674" s="75" t="str">
        <f t="shared" si="382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7"/>
        <v>0</v>
      </c>
      <c r="T1674" s="126">
        <f t="shared" si="388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771</v>
      </c>
      <c r="D1675" s="73"/>
      <c r="E1675" s="215">
        <v>140.35</v>
      </c>
      <c r="F1675" s="75">
        <f t="shared" si="386"/>
        <v>140.35</v>
      </c>
      <c r="G1675" s="75">
        <f t="shared" si="375"/>
        <v>112.28</v>
      </c>
      <c r="H1675" s="76">
        <v>498</v>
      </c>
      <c r="I1675" s="72"/>
      <c r="J1675" s="72"/>
      <c r="K1675" s="75" t="str">
        <f t="shared" si="382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7"/>
        <v>0</v>
      </c>
      <c r="T1675" s="126">
        <f t="shared" si="388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771</v>
      </c>
      <c r="D1676" s="73"/>
      <c r="E1676" s="215">
        <v>140.35</v>
      </c>
      <c r="F1676" s="75">
        <f t="shared" si="386"/>
        <v>140.35</v>
      </c>
      <c r="G1676" s="75">
        <f t="shared" si="375"/>
        <v>112.28</v>
      </c>
      <c r="H1676" s="76">
        <v>487</v>
      </c>
      <c r="I1676" s="72"/>
      <c r="J1676" s="72"/>
      <c r="K1676" s="75" t="str">
        <f t="shared" si="382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7"/>
        <v>0</v>
      </c>
      <c r="T1676" s="126">
        <f t="shared" si="388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771</v>
      </c>
      <c r="D1677" s="73"/>
      <c r="E1677" s="215">
        <v>200.2</v>
      </c>
      <c r="F1677" s="75">
        <f t="shared" si="386"/>
        <v>200.2</v>
      </c>
      <c r="G1677" s="75">
        <f t="shared" si="375"/>
        <v>160.16</v>
      </c>
      <c r="H1677" s="76">
        <v>445</v>
      </c>
      <c r="I1677" s="72"/>
      <c r="J1677" s="72"/>
      <c r="K1677" s="75" t="str">
        <f t="shared" si="382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7"/>
        <v>0</v>
      </c>
      <c r="T1677" s="126">
        <f t="shared" si="388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771</v>
      </c>
      <c r="D1678" s="73"/>
      <c r="E1678" s="215">
        <v>200.2</v>
      </c>
      <c r="F1678" s="75">
        <f t="shared" si="386"/>
        <v>200.2</v>
      </c>
      <c r="G1678" s="75">
        <f t="shared" si="375"/>
        <v>160.16</v>
      </c>
      <c r="H1678" s="76">
        <v>490</v>
      </c>
      <c r="I1678" s="72"/>
      <c r="J1678" s="72"/>
      <c r="K1678" s="75" t="str">
        <f t="shared" si="382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7"/>
        <v>0</v>
      </c>
      <c r="T1678" s="126">
        <f t="shared" si="388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771</v>
      </c>
      <c r="D1679" s="73"/>
      <c r="E1679" s="215">
        <v>205.12</v>
      </c>
      <c r="F1679" s="75">
        <f t="shared" si="386"/>
        <v>205.12</v>
      </c>
      <c r="G1679" s="75">
        <f t="shared" si="375"/>
        <v>164.096</v>
      </c>
      <c r="H1679" s="76">
        <v>500</v>
      </c>
      <c r="I1679" s="72"/>
      <c r="J1679" s="72"/>
      <c r="K1679" s="75" t="str">
        <f t="shared" si="382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7"/>
        <v>0</v>
      </c>
      <c r="T1679" s="126">
        <f t="shared" si="388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771</v>
      </c>
      <c r="D1680" s="73"/>
      <c r="E1680" s="215">
        <v>205.12</v>
      </c>
      <c r="F1680" s="75">
        <f t="shared" si="386"/>
        <v>205.12</v>
      </c>
      <c r="G1680" s="75">
        <f t="shared" si="375"/>
        <v>164.096</v>
      </c>
      <c r="H1680" s="76">
        <v>499</v>
      </c>
      <c r="I1680" s="72"/>
      <c r="J1680" s="72"/>
      <c r="K1680" s="75" t="str">
        <f t="shared" si="382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7"/>
        <v>0</v>
      </c>
      <c r="T1680" s="126">
        <f t="shared" si="388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5"/>
      <c r="F1681" s="75"/>
      <c r="G1681" s="75"/>
      <c r="H1681" s="78"/>
      <c r="I1681" s="72"/>
      <c r="J1681" s="72"/>
      <c r="K1681" s="75" t="str">
        <f t="shared" si="382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771</v>
      </c>
      <c r="D1682" s="73"/>
      <c r="E1682" s="215">
        <v>175.16</v>
      </c>
      <c r="F1682" s="75">
        <f>E1682-E1682*$G$2%</f>
        <v>175.16</v>
      </c>
      <c r="G1682" s="75">
        <f t="shared" si="375"/>
        <v>140.128</v>
      </c>
      <c r="H1682" s="76">
        <v>13</v>
      </c>
      <c r="I1682" s="72"/>
      <c r="J1682" s="72"/>
      <c r="K1682" s="75" t="str">
        <f t="shared" si="382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771</v>
      </c>
      <c r="D1683" s="73"/>
      <c r="E1683" s="215">
        <v>354.37</v>
      </c>
      <c r="F1683" s="75">
        <f>E1683-E1683*$G$2%</f>
        <v>354.37</v>
      </c>
      <c r="G1683" s="75">
        <f t="shared" si="375"/>
        <v>283.496</v>
      </c>
      <c r="H1683" s="76">
        <v>78</v>
      </c>
      <c r="I1683" s="72"/>
      <c r="J1683" s="72"/>
      <c r="K1683" s="75" t="str">
        <f t="shared" si="382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771</v>
      </c>
      <c r="D1684" s="73"/>
      <c r="E1684" s="215">
        <v>354.37</v>
      </c>
      <c r="F1684" s="75">
        <f>E1684-E1684*$G$2%</f>
        <v>354.37</v>
      </c>
      <c r="G1684" s="75">
        <f t="shared" si="375"/>
        <v>283.496</v>
      </c>
      <c r="H1684" s="76">
        <v>57</v>
      </c>
      <c r="I1684" s="72"/>
      <c r="J1684" s="72"/>
      <c r="K1684" s="75" t="str">
        <f t="shared" si="382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771</v>
      </c>
      <c r="D1685" s="73"/>
      <c r="E1685" s="215">
        <v>175.16</v>
      </c>
      <c r="F1685" s="75">
        <f>E1685-E1685*$G$2%</f>
        <v>175.16</v>
      </c>
      <c r="G1685" s="75">
        <f t="shared" si="375"/>
        <v>140.128</v>
      </c>
      <c r="H1685" s="76">
        <v>90</v>
      </c>
      <c r="I1685" s="72"/>
      <c r="J1685" s="72"/>
      <c r="K1685" s="75" t="str">
        <f t="shared" si="382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5"/>
      <c r="F1686" s="75"/>
      <c r="G1686" s="75"/>
      <c r="H1686" s="78"/>
      <c r="I1686" s="72"/>
      <c r="J1686" s="72"/>
      <c r="K1686" s="75" t="str">
        <f t="shared" si="382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771</v>
      </c>
      <c r="D1687" s="73"/>
      <c r="E1687" s="215">
        <v>1027.1</v>
      </c>
      <c r="F1687" s="75">
        <f>E1687-E1687*$G$2%</f>
        <v>1027.1</v>
      </c>
      <c r="G1687" s="75">
        <f t="shared" si="375"/>
        <v>821.68</v>
      </c>
      <c r="H1687" s="76">
        <v>196</v>
      </c>
      <c r="I1687" s="72"/>
      <c r="J1687" s="72"/>
      <c r="K1687" s="75" t="str">
        <f t="shared" si="382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771</v>
      </c>
      <c r="D1688" s="73"/>
      <c r="E1688" s="215">
        <v>1128.24</v>
      </c>
      <c r="F1688" s="75">
        <f>E1688-E1688*$G$2%</f>
        <v>1128.24</v>
      </c>
      <c r="G1688" s="75">
        <f t="shared" si="375"/>
        <v>902.592</v>
      </c>
      <c r="H1688" s="76">
        <v>163</v>
      </c>
      <c r="I1688" s="72"/>
      <c r="J1688" s="72"/>
      <c r="K1688" s="75" t="str">
        <f t="shared" si="382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2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5" t="s">
        <v>4144</v>
      </c>
      <c r="C1690" s="72" t="s">
        <v>2222</v>
      </c>
      <c r="D1690" s="73"/>
      <c r="E1690" s="221">
        <v>1528.24</v>
      </c>
      <c r="F1690" s="75">
        <f t="shared" ref="F1690:F1721" si="389">E1690-E1690*$G$2%</f>
        <v>1528.24</v>
      </c>
      <c r="G1690" s="75">
        <f t="shared" si="375"/>
        <v>1222.592</v>
      </c>
      <c r="H1690" s="76">
        <v>8</v>
      </c>
      <c r="I1690" s="72"/>
      <c r="J1690" s="72"/>
      <c r="K1690" s="75" t="str">
        <f t="shared" si="382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90">Q1690/M1690*D1690</f>
        <v>0</v>
      </c>
      <c r="T1690" s="126">
        <f t="shared" ref="T1690:T1721" si="391">R1690/M1690*D1690</f>
        <v>0</v>
      </c>
    </row>
    <row r="1691" outlineLevel="1" spans="1:20">
      <c r="A1691" s="84" t="s">
        <v>4146</v>
      </c>
      <c r="B1691" s="185" t="s">
        <v>4147</v>
      </c>
      <c r="C1691" s="72" t="s">
        <v>2222</v>
      </c>
      <c r="D1691" s="73"/>
      <c r="E1691" s="221">
        <v>1332.96</v>
      </c>
      <c r="F1691" s="75">
        <f t="shared" si="389"/>
        <v>1332.96</v>
      </c>
      <c r="G1691" s="75">
        <f t="shared" si="375"/>
        <v>1066.368</v>
      </c>
      <c r="H1691" s="76">
        <v>11</v>
      </c>
      <c r="I1691" s="72"/>
      <c r="J1691" s="72"/>
      <c r="K1691" s="75" t="str">
        <f t="shared" si="382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90"/>
        <v>0</v>
      </c>
      <c r="T1691" s="126">
        <f t="shared" si="391"/>
        <v>0</v>
      </c>
    </row>
    <row r="1692" outlineLevel="1" spans="1:20">
      <c r="A1692" s="84" t="s">
        <v>4148</v>
      </c>
      <c r="B1692" s="185" t="s">
        <v>4149</v>
      </c>
      <c r="C1692" s="72" t="s">
        <v>2222</v>
      </c>
      <c r="D1692" s="73"/>
      <c r="E1692" s="221">
        <v>1332.96</v>
      </c>
      <c r="F1692" s="75">
        <f t="shared" si="389"/>
        <v>1332.96</v>
      </c>
      <c r="G1692" s="75">
        <f t="shared" si="375"/>
        <v>1066.368</v>
      </c>
      <c r="H1692" s="76">
        <v>13</v>
      </c>
      <c r="I1692" s="72"/>
      <c r="J1692" s="72"/>
      <c r="K1692" s="75" t="str">
        <f t="shared" si="382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90"/>
        <v>0</v>
      </c>
      <c r="T1692" s="126">
        <f t="shared" si="391"/>
        <v>0</v>
      </c>
    </row>
    <row r="1693" outlineLevel="1" spans="1:20">
      <c r="A1693" s="84" t="s">
        <v>4150</v>
      </c>
      <c r="B1693" s="185" t="s">
        <v>4151</v>
      </c>
      <c r="C1693" s="72" t="s">
        <v>2222</v>
      </c>
      <c r="D1693" s="73"/>
      <c r="E1693" s="221">
        <v>1332.96</v>
      </c>
      <c r="F1693" s="75">
        <f t="shared" si="389"/>
        <v>1332.96</v>
      </c>
      <c r="G1693" s="75">
        <f t="shared" si="375"/>
        <v>1066.368</v>
      </c>
      <c r="H1693" s="76">
        <v>25</v>
      </c>
      <c r="I1693" s="72"/>
      <c r="J1693" s="72"/>
      <c r="K1693" s="75" t="str">
        <f t="shared" si="382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90"/>
        <v>0</v>
      </c>
      <c r="T1693" s="126">
        <f t="shared" si="391"/>
        <v>0</v>
      </c>
    </row>
    <row r="1694" outlineLevel="1" spans="1:20">
      <c r="A1694" s="84" t="s">
        <v>4152</v>
      </c>
      <c r="B1694" s="185" t="s">
        <v>4153</v>
      </c>
      <c r="C1694" s="72" t="s">
        <v>2222</v>
      </c>
      <c r="D1694" s="73"/>
      <c r="E1694" s="221">
        <v>1332.96</v>
      </c>
      <c r="F1694" s="75">
        <f t="shared" si="389"/>
        <v>1332.96</v>
      </c>
      <c r="G1694" s="75">
        <f t="shared" ref="G1694:G1757" si="392">E1694-(20*E1694/100)</f>
        <v>1066.368</v>
      </c>
      <c r="H1694" s="76">
        <v>10</v>
      </c>
      <c r="I1694" s="72"/>
      <c r="J1694" s="72"/>
      <c r="K1694" s="75" t="str">
        <f t="shared" si="382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90"/>
        <v>0</v>
      </c>
      <c r="T1694" s="126">
        <f t="shared" si="391"/>
        <v>0</v>
      </c>
    </row>
    <row r="1695" outlineLevel="1" spans="1:20">
      <c r="A1695" s="84" t="s">
        <v>4154</v>
      </c>
      <c r="B1695" s="185" t="s">
        <v>4155</v>
      </c>
      <c r="C1695" s="72" t="s">
        <v>2222</v>
      </c>
      <c r="D1695" s="73"/>
      <c r="E1695" s="221">
        <v>1258.37</v>
      </c>
      <c r="F1695" s="75">
        <f t="shared" si="389"/>
        <v>1258.37</v>
      </c>
      <c r="G1695" s="75">
        <f t="shared" si="392"/>
        <v>1006.696</v>
      </c>
      <c r="H1695" s="76">
        <v>7</v>
      </c>
      <c r="I1695" s="72"/>
      <c r="J1695" s="72"/>
      <c r="K1695" s="75" t="str">
        <f t="shared" si="382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90"/>
        <v>0</v>
      </c>
      <c r="T1695" s="126">
        <f t="shared" si="391"/>
        <v>0</v>
      </c>
    </row>
    <row r="1696" outlineLevel="1" spans="1:20">
      <c r="A1696" s="84" t="s">
        <v>4156</v>
      </c>
      <c r="B1696" s="185" t="s">
        <v>4157</v>
      </c>
      <c r="C1696" s="72" t="s">
        <v>2222</v>
      </c>
      <c r="D1696" s="73"/>
      <c r="E1696" s="221">
        <v>1996.34</v>
      </c>
      <c r="F1696" s="75">
        <f t="shared" si="389"/>
        <v>1996.34</v>
      </c>
      <c r="G1696" s="75">
        <f t="shared" si="392"/>
        <v>1597.072</v>
      </c>
      <c r="H1696" s="76">
        <v>5</v>
      </c>
      <c r="I1696" s="72"/>
      <c r="J1696" s="72"/>
      <c r="K1696" s="75" t="str">
        <f t="shared" si="382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90"/>
        <v>0</v>
      </c>
      <c r="T1696" s="126">
        <f t="shared" si="391"/>
        <v>0</v>
      </c>
    </row>
    <row r="1697" outlineLevel="1" spans="1:20">
      <c r="A1697" s="84" t="s">
        <v>4158</v>
      </c>
      <c r="B1697" s="185" t="s">
        <v>4159</v>
      </c>
      <c r="C1697" s="72" t="s">
        <v>2222</v>
      </c>
      <c r="D1697" s="73"/>
      <c r="E1697" s="221">
        <v>1752.49</v>
      </c>
      <c r="F1697" s="75">
        <f t="shared" si="389"/>
        <v>1752.49</v>
      </c>
      <c r="G1697" s="75">
        <f t="shared" si="392"/>
        <v>1401.992</v>
      </c>
      <c r="H1697" s="76">
        <v>7</v>
      </c>
      <c r="I1697" s="72"/>
      <c r="J1697" s="72"/>
      <c r="K1697" s="75" t="str">
        <f t="shared" si="382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90"/>
        <v>0</v>
      </c>
      <c r="T1697" s="126">
        <f t="shared" si="391"/>
        <v>0</v>
      </c>
    </row>
    <row r="1698" outlineLevel="1" spans="1:20">
      <c r="A1698" s="84" t="s">
        <v>4160</v>
      </c>
      <c r="B1698" s="185" t="s">
        <v>4161</v>
      </c>
      <c r="C1698" s="72" t="s">
        <v>2222</v>
      </c>
      <c r="D1698" s="73"/>
      <c r="E1698" s="221">
        <v>1752.49</v>
      </c>
      <c r="F1698" s="75">
        <f t="shared" si="389"/>
        <v>1752.49</v>
      </c>
      <c r="G1698" s="75">
        <f t="shared" si="392"/>
        <v>1401.992</v>
      </c>
      <c r="H1698" s="76">
        <v>23</v>
      </c>
      <c r="I1698" s="72"/>
      <c r="J1698" s="72"/>
      <c r="K1698" s="75" t="str">
        <f t="shared" si="382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90"/>
        <v>0</v>
      </c>
      <c r="T1698" s="126">
        <f t="shared" si="391"/>
        <v>0</v>
      </c>
    </row>
    <row r="1699" outlineLevel="1" spans="1:20">
      <c r="A1699" s="84" t="s">
        <v>4162</v>
      </c>
      <c r="B1699" s="185" t="s">
        <v>4163</v>
      </c>
      <c r="C1699" s="72" t="s">
        <v>2222</v>
      </c>
      <c r="D1699" s="73"/>
      <c r="E1699" s="221">
        <v>1752.49</v>
      </c>
      <c r="F1699" s="75">
        <f t="shared" si="389"/>
        <v>1752.49</v>
      </c>
      <c r="G1699" s="75">
        <f t="shared" si="392"/>
        <v>1401.992</v>
      </c>
      <c r="H1699" s="76">
        <v>22</v>
      </c>
      <c r="I1699" s="72"/>
      <c r="J1699" s="72"/>
      <c r="K1699" s="75" t="str">
        <f t="shared" si="382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90"/>
        <v>0</v>
      </c>
      <c r="T1699" s="126">
        <f t="shared" si="391"/>
        <v>0</v>
      </c>
    </row>
    <row r="1700" outlineLevel="1" spans="1:20">
      <c r="A1700" s="84" t="s">
        <v>4164</v>
      </c>
      <c r="B1700" s="185" t="s">
        <v>4165</v>
      </c>
      <c r="C1700" s="72" t="s">
        <v>2222</v>
      </c>
      <c r="D1700" s="73"/>
      <c r="E1700" s="221">
        <v>1752.49</v>
      </c>
      <c r="F1700" s="75">
        <f t="shared" si="389"/>
        <v>1752.49</v>
      </c>
      <c r="G1700" s="75">
        <f t="shared" si="392"/>
        <v>1401.992</v>
      </c>
      <c r="H1700" s="76">
        <v>23</v>
      </c>
      <c r="I1700" s="72"/>
      <c r="J1700" s="72"/>
      <c r="K1700" s="75" t="str">
        <f t="shared" si="382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90"/>
        <v>0</v>
      </c>
      <c r="T1700" s="126">
        <f t="shared" si="391"/>
        <v>0</v>
      </c>
    </row>
    <row r="1701" outlineLevel="1" spans="1:20">
      <c r="A1701" s="84" t="s">
        <v>4166</v>
      </c>
      <c r="B1701" s="185" t="s">
        <v>4167</v>
      </c>
      <c r="C1701" s="72" t="s">
        <v>2222</v>
      </c>
      <c r="D1701" s="73"/>
      <c r="E1701" s="221">
        <v>1619.3</v>
      </c>
      <c r="F1701" s="75">
        <f t="shared" si="389"/>
        <v>1619.3</v>
      </c>
      <c r="G1701" s="75">
        <f t="shared" si="392"/>
        <v>1295.44</v>
      </c>
      <c r="H1701" s="76">
        <v>19</v>
      </c>
      <c r="I1701" s="72"/>
      <c r="J1701" s="72"/>
      <c r="K1701" s="75" t="str">
        <f t="shared" si="382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90"/>
        <v>0</v>
      </c>
      <c r="T1701" s="126">
        <f t="shared" si="391"/>
        <v>0</v>
      </c>
    </row>
    <row r="1702" outlineLevel="1" spans="1:20">
      <c r="A1702" s="84" t="s">
        <v>4168</v>
      </c>
      <c r="B1702" s="185" t="s">
        <v>4169</v>
      </c>
      <c r="C1702" s="72" t="s">
        <v>2222</v>
      </c>
      <c r="D1702" s="73"/>
      <c r="E1702" s="221">
        <v>2031.2</v>
      </c>
      <c r="F1702" s="75">
        <f t="shared" si="389"/>
        <v>2031.2</v>
      </c>
      <c r="G1702" s="75">
        <f t="shared" si="392"/>
        <v>1624.96</v>
      </c>
      <c r="H1702" s="76">
        <v>4</v>
      </c>
      <c r="I1702" s="72"/>
      <c r="J1702" s="72"/>
      <c r="K1702" s="75" t="str">
        <f t="shared" si="382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90"/>
        <v>0</v>
      </c>
      <c r="T1702" s="126">
        <f t="shared" si="391"/>
        <v>0</v>
      </c>
    </row>
    <row r="1703" outlineLevel="1" spans="1:20">
      <c r="A1703" s="84" t="s">
        <v>4170</v>
      </c>
      <c r="B1703" s="185" t="s">
        <v>4171</v>
      </c>
      <c r="C1703" s="72" t="s">
        <v>2222</v>
      </c>
      <c r="D1703" s="73"/>
      <c r="E1703" s="221">
        <v>1839.39</v>
      </c>
      <c r="F1703" s="75">
        <f t="shared" si="389"/>
        <v>1839.39</v>
      </c>
      <c r="G1703" s="75">
        <f t="shared" si="392"/>
        <v>1471.512</v>
      </c>
      <c r="H1703" s="76">
        <v>12</v>
      </c>
      <c r="I1703" s="72"/>
      <c r="J1703" s="72"/>
      <c r="K1703" s="75" t="str">
        <f t="shared" si="382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90"/>
        <v>0</v>
      </c>
      <c r="T1703" s="126">
        <f t="shared" si="391"/>
        <v>0</v>
      </c>
    </row>
    <row r="1704" outlineLevel="1" spans="1:20">
      <c r="A1704" s="84" t="s">
        <v>4172</v>
      </c>
      <c r="B1704" s="185" t="s">
        <v>4173</v>
      </c>
      <c r="C1704" s="72" t="s">
        <v>2222</v>
      </c>
      <c r="D1704" s="73"/>
      <c r="E1704" s="221">
        <v>1839.39</v>
      </c>
      <c r="F1704" s="75">
        <f t="shared" si="389"/>
        <v>1839.39</v>
      </c>
      <c r="G1704" s="75">
        <f t="shared" si="392"/>
        <v>1471.512</v>
      </c>
      <c r="H1704" s="76">
        <v>7</v>
      </c>
      <c r="I1704" s="72"/>
      <c r="J1704" s="72"/>
      <c r="K1704" s="75" t="str">
        <f t="shared" si="382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90"/>
        <v>0</v>
      </c>
      <c r="T1704" s="126">
        <f t="shared" si="391"/>
        <v>0</v>
      </c>
    </row>
    <row r="1705" outlineLevel="1" spans="1:20">
      <c r="A1705" s="84" t="s">
        <v>4174</v>
      </c>
      <c r="B1705" s="185" t="s">
        <v>4175</v>
      </c>
      <c r="C1705" s="72" t="s">
        <v>2222</v>
      </c>
      <c r="D1705" s="73"/>
      <c r="E1705" s="221">
        <v>1839.39</v>
      </c>
      <c r="F1705" s="75">
        <f t="shared" si="389"/>
        <v>1839.39</v>
      </c>
      <c r="G1705" s="75">
        <f t="shared" si="392"/>
        <v>1471.512</v>
      </c>
      <c r="H1705" s="76">
        <v>8</v>
      </c>
      <c r="I1705" s="72"/>
      <c r="J1705" s="72"/>
      <c r="K1705" s="75" t="str">
        <f t="shared" si="382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90"/>
        <v>0</v>
      </c>
      <c r="T1705" s="126">
        <f t="shared" si="391"/>
        <v>0</v>
      </c>
    </row>
    <row r="1706" outlineLevel="1" spans="1:20">
      <c r="A1706" s="84" t="s">
        <v>4176</v>
      </c>
      <c r="B1706" s="185" t="s">
        <v>4177</v>
      </c>
      <c r="C1706" s="72" t="s">
        <v>2222</v>
      </c>
      <c r="D1706" s="73"/>
      <c r="E1706" s="221">
        <v>1839.39</v>
      </c>
      <c r="F1706" s="75">
        <f t="shared" si="389"/>
        <v>1839.39</v>
      </c>
      <c r="G1706" s="75">
        <f t="shared" si="392"/>
        <v>1471.512</v>
      </c>
      <c r="H1706" s="76">
        <v>18</v>
      </c>
      <c r="I1706" s="72"/>
      <c r="J1706" s="72"/>
      <c r="K1706" s="75" t="str">
        <f t="shared" ref="K1706:K1769" si="393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90"/>
        <v>0</v>
      </c>
      <c r="T1706" s="126">
        <f t="shared" si="391"/>
        <v>0</v>
      </c>
    </row>
    <row r="1707" outlineLevel="1" spans="1:20">
      <c r="A1707" s="84" t="s">
        <v>4178</v>
      </c>
      <c r="B1707" s="185" t="s">
        <v>4179</v>
      </c>
      <c r="C1707" s="72" t="s">
        <v>2222</v>
      </c>
      <c r="D1707" s="73"/>
      <c r="E1707" s="221">
        <v>1721.28</v>
      </c>
      <c r="F1707" s="75">
        <f t="shared" si="389"/>
        <v>1721.28</v>
      </c>
      <c r="G1707" s="75">
        <f t="shared" si="392"/>
        <v>1377.024</v>
      </c>
      <c r="H1707" s="76">
        <v>9</v>
      </c>
      <c r="I1707" s="72"/>
      <c r="J1707" s="72"/>
      <c r="K1707" s="75" t="str">
        <f t="shared" si="393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90"/>
        <v>0</v>
      </c>
      <c r="T1707" s="126">
        <f t="shared" si="391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21">
        <v>1881.2</v>
      </c>
      <c r="F1708" s="75">
        <f t="shared" si="389"/>
        <v>1881.2</v>
      </c>
      <c r="G1708" s="75">
        <f t="shared" si="392"/>
        <v>1504.96</v>
      </c>
      <c r="H1708" s="76">
        <v>5</v>
      </c>
      <c r="I1708" s="72"/>
      <c r="J1708" s="72"/>
      <c r="K1708" s="75" t="str">
        <f t="shared" si="393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90"/>
        <v>0</v>
      </c>
      <c r="T1708" s="126">
        <f t="shared" si="391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21">
        <v>1786.5</v>
      </c>
      <c r="F1709" s="75">
        <f t="shared" si="389"/>
        <v>1786.5</v>
      </c>
      <c r="G1709" s="75">
        <f t="shared" si="392"/>
        <v>1429.2</v>
      </c>
      <c r="H1709" s="76">
        <v>11</v>
      </c>
      <c r="I1709" s="72"/>
      <c r="J1709" s="72"/>
      <c r="K1709" s="75" t="str">
        <f t="shared" si="393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90"/>
        <v>0</v>
      </c>
      <c r="T1709" s="126">
        <f t="shared" si="391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21">
        <v>1786.5</v>
      </c>
      <c r="F1710" s="75">
        <f t="shared" si="389"/>
        <v>1786.5</v>
      </c>
      <c r="G1710" s="75">
        <f t="shared" si="392"/>
        <v>1429.2</v>
      </c>
      <c r="H1710" s="76">
        <v>17</v>
      </c>
      <c r="I1710" s="72"/>
      <c r="J1710" s="72"/>
      <c r="K1710" s="75" t="str">
        <f t="shared" si="393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90"/>
        <v>0</v>
      </c>
      <c r="T1710" s="126">
        <f t="shared" si="391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21">
        <v>1786.5</v>
      </c>
      <c r="F1711" s="75">
        <f t="shared" si="389"/>
        <v>1786.5</v>
      </c>
      <c r="G1711" s="75">
        <f t="shared" si="392"/>
        <v>1429.2</v>
      </c>
      <c r="H1711" s="76">
        <v>34</v>
      </c>
      <c r="I1711" s="72"/>
      <c r="J1711" s="72"/>
      <c r="K1711" s="75" t="str">
        <f t="shared" si="393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90"/>
        <v>0</v>
      </c>
      <c r="T1711" s="126">
        <f t="shared" si="391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21">
        <v>1786.5</v>
      </c>
      <c r="F1712" s="75">
        <f t="shared" si="389"/>
        <v>1786.5</v>
      </c>
      <c r="G1712" s="75">
        <f t="shared" si="392"/>
        <v>1429.2</v>
      </c>
      <c r="H1712" s="76">
        <v>15</v>
      </c>
      <c r="I1712" s="72"/>
      <c r="J1712" s="72"/>
      <c r="K1712" s="75" t="str">
        <f t="shared" si="393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90"/>
        <v>0</v>
      </c>
      <c r="T1712" s="126">
        <f t="shared" si="391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21">
        <v>1712.76</v>
      </c>
      <c r="F1713" s="75">
        <f t="shared" si="389"/>
        <v>1712.76</v>
      </c>
      <c r="G1713" s="75">
        <f t="shared" si="392"/>
        <v>1370.208</v>
      </c>
      <c r="H1713" s="76">
        <v>51</v>
      </c>
      <c r="I1713" s="72"/>
      <c r="J1713" s="72"/>
      <c r="K1713" s="75" t="str">
        <f t="shared" si="393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90"/>
        <v>0</v>
      </c>
      <c r="T1713" s="126">
        <f t="shared" si="391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21">
        <v>2392.08</v>
      </c>
      <c r="F1714" s="75">
        <f t="shared" si="389"/>
        <v>2392.08</v>
      </c>
      <c r="G1714" s="75">
        <f t="shared" si="392"/>
        <v>1913.664</v>
      </c>
      <c r="H1714" s="76">
        <v>6</v>
      </c>
      <c r="I1714" s="72"/>
      <c r="J1714" s="72"/>
      <c r="K1714" s="75" t="str">
        <f t="shared" si="393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6" t="s">
        <v>4194</v>
      </c>
      <c r="Q1714" s="141">
        <v>10.5</v>
      </c>
      <c r="R1714" s="138">
        <v>0.129076</v>
      </c>
      <c r="S1714" s="125">
        <f t="shared" si="390"/>
        <v>0</v>
      </c>
      <c r="T1714" s="126">
        <f t="shared" si="391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21">
        <v>1333.84</v>
      </c>
      <c r="F1715" s="75">
        <f t="shared" si="389"/>
        <v>1333.84</v>
      </c>
      <c r="G1715" s="75">
        <f t="shared" si="392"/>
        <v>1067.072</v>
      </c>
      <c r="H1715" s="76">
        <v>4</v>
      </c>
      <c r="I1715" s="72"/>
      <c r="J1715" s="72"/>
      <c r="K1715" s="75" t="str">
        <f t="shared" si="393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90"/>
        <v>0</v>
      </c>
      <c r="T1715" s="126">
        <f t="shared" si="391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21">
        <v>1285.02</v>
      </c>
      <c r="F1716" s="75">
        <f t="shared" si="389"/>
        <v>1285.02</v>
      </c>
      <c r="G1716" s="75">
        <f t="shared" si="392"/>
        <v>1028.016</v>
      </c>
      <c r="H1716" s="76">
        <v>16</v>
      </c>
      <c r="I1716" s="72"/>
      <c r="J1716" s="72"/>
      <c r="K1716" s="75" t="str">
        <f t="shared" si="393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90"/>
        <v>0</v>
      </c>
      <c r="T1716" s="126">
        <f t="shared" si="391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21">
        <v>1285.02</v>
      </c>
      <c r="F1717" s="75">
        <f t="shared" si="389"/>
        <v>1285.02</v>
      </c>
      <c r="G1717" s="75">
        <f t="shared" si="392"/>
        <v>1028.016</v>
      </c>
      <c r="H1717" s="76">
        <v>22</v>
      </c>
      <c r="I1717" s="72"/>
      <c r="J1717" s="72"/>
      <c r="K1717" s="75" t="str">
        <f t="shared" si="393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90"/>
        <v>0</v>
      </c>
      <c r="T1717" s="126">
        <f t="shared" si="391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21">
        <v>1285.02</v>
      </c>
      <c r="F1718" s="75">
        <f t="shared" si="389"/>
        <v>1285.02</v>
      </c>
      <c r="G1718" s="75">
        <f t="shared" si="392"/>
        <v>1028.016</v>
      </c>
      <c r="H1718" s="76">
        <v>18</v>
      </c>
      <c r="I1718" s="72"/>
      <c r="J1718" s="72"/>
      <c r="K1718" s="75" t="str">
        <f t="shared" si="393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90"/>
        <v>0</v>
      </c>
      <c r="T1718" s="126">
        <f t="shared" si="391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21">
        <v>1285.02</v>
      </c>
      <c r="F1719" s="75">
        <f t="shared" si="389"/>
        <v>1285.02</v>
      </c>
      <c r="G1719" s="75">
        <f t="shared" si="392"/>
        <v>1028.016</v>
      </c>
      <c r="H1719" s="76">
        <v>31</v>
      </c>
      <c r="I1719" s="72"/>
      <c r="J1719" s="72"/>
      <c r="K1719" s="75" t="str">
        <f t="shared" si="393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90"/>
        <v>0</v>
      </c>
      <c r="T1719" s="126">
        <f t="shared" si="391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21">
        <v>1235.07</v>
      </c>
      <c r="F1720" s="75">
        <f t="shared" si="389"/>
        <v>1235.07</v>
      </c>
      <c r="G1720" s="75">
        <f t="shared" si="392"/>
        <v>988.056</v>
      </c>
      <c r="H1720" s="78"/>
      <c r="I1720" s="72"/>
      <c r="J1720" s="72"/>
      <c r="K1720" s="75" t="str">
        <f t="shared" si="393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90"/>
        <v>0</v>
      </c>
      <c r="T1720" s="126">
        <f t="shared" si="391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21">
        <v>1548.36</v>
      </c>
      <c r="F1721" s="75">
        <f t="shared" si="389"/>
        <v>1548.36</v>
      </c>
      <c r="G1721" s="75">
        <f t="shared" si="392"/>
        <v>1238.688</v>
      </c>
      <c r="H1721" s="76">
        <v>9</v>
      </c>
      <c r="I1721" s="72"/>
      <c r="J1721" s="72"/>
      <c r="K1721" s="75" t="str">
        <f t="shared" si="393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6" t="s">
        <v>4209</v>
      </c>
      <c r="Q1721" s="141">
        <v>8</v>
      </c>
      <c r="R1721" s="138">
        <v>0.129076</v>
      </c>
      <c r="S1721" s="125">
        <f t="shared" si="390"/>
        <v>0</v>
      </c>
      <c r="T1721" s="126">
        <f t="shared" si="391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21">
        <v>1376.94</v>
      </c>
      <c r="F1722" s="75">
        <f t="shared" ref="F1722:F1770" si="394">E1722-E1722*$G$2%</f>
        <v>1376.94</v>
      </c>
      <c r="G1722" s="75">
        <f t="shared" si="392"/>
        <v>1101.552</v>
      </c>
      <c r="H1722" s="76">
        <v>13</v>
      </c>
      <c r="I1722" s="72"/>
      <c r="J1722" s="72"/>
      <c r="K1722" s="75" t="str">
        <f t="shared" si="393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5">Q1722/M1722*D1722</f>
        <v>0</v>
      </c>
      <c r="T1722" s="126">
        <f t="shared" ref="T1722:T1753" si="396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21">
        <v>1296.39</v>
      </c>
      <c r="F1723" s="75">
        <f t="shared" si="394"/>
        <v>1296.39</v>
      </c>
      <c r="G1723" s="75">
        <f t="shared" si="392"/>
        <v>1037.112</v>
      </c>
      <c r="H1723" s="76">
        <v>12</v>
      </c>
      <c r="I1723" s="72"/>
      <c r="J1723" s="72"/>
      <c r="K1723" s="75" t="str">
        <f t="shared" si="393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5"/>
        <v>0</v>
      </c>
      <c r="T1723" s="126">
        <f t="shared" si="396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21">
        <v>1296.39</v>
      </c>
      <c r="F1724" s="75">
        <f t="shared" si="394"/>
        <v>1296.39</v>
      </c>
      <c r="G1724" s="75">
        <f t="shared" si="392"/>
        <v>1037.112</v>
      </c>
      <c r="H1724" s="76">
        <v>13</v>
      </c>
      <c r="I1724" s="72"/>
      <c r="J1724" s="72"/>
      <c r="K1724" s="75" t="str">
        <f t="shared" si="393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5"/>
        <v>0</v>
      </c>
      <c r="T1724" s="126">
        <f t="shared" si="396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21">
        <v>1296.39</v>
      </c>
      <c r="F1725" s="75">
        <f t="shared" si="394"/>
        <v>1296.39</v>
      </c>
      <c r="G1725" s="75">
        <f t="shared" si="392"/>
        <v>1037.112</v>
      </c>
      <c r="H1725" s="76">
        <v>15</v>
      </c>
      <c r="I1725" s="72"/>
      <c r="J1725" s="72"/>
      <c r="K1725" s="75" t="str">
        <f t="shared" si="393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5"/>
        <v>0</v>
      </c>
      <c r="T1725" s="126">
        <f t="shared" si="396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21">
        <v>1296.39</v>
      </c>
      <c r="F1726" s="75">
        <f t="shared" si="394"/>
        <v>1296.39</v>
      </c>
      <c r="G1726" s="75">
        <f t="shared" si="392"/>
        <v>1037.112</v>
      </c>
      <c r="H1726" s="76">
        <v>26</v>
      </c>
      <c r="I1726" s="72"/>
      <c r="J1726" s="72"/>
      <c r="K1726" s="75" t="str">
        <f t="shared" si="393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5"/>
        <v>0</v>
      </c>
      <c r="T1726" s="126">
        <f t="shared" si="396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21">
        <v>1206.87</v>
      </c>
      <c r="F1727" s="75">
        <f t="shared" si="394"/>
        <v>1206.87</v>
      </c>
      <c r="G1727" s="75">
        <f t="shared" si="392"/>
        <v>965.496</v>
      </c>
      <c r="H1727" s="76">
        <v>9</v>
      </c>
      <c r="I1727" s="72"/>
      <c r="J1727" s="72"/>
      <c r="K1727" s="75" t="str">
        <f t="shared" si="393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5"/>
        <v>0</v>
      </c>
      <c r="T1727" s="126">
        <f t="shared" si="396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21">
        <v>1719.98</v>
      </c>
      <c r="F1728" s="75">
        <f t="shared" si="394"/>
        <v>1719.98</v>
      </c>
      <c r="G1728" s="75">
        <f t="shared" si="392"/>
        <v>1375.984</v>
      </c>
      <c r="H1728" s="76">
        <v>10</v>
      </c>
      <c r="I1728" s="72"/>
      <c r="J1728" s="72"/>
      <c r="K1728" s="75" t="str">
        <f t="shared" si="393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6" t="s">
        <v>4224</v>
      </c>
      <c r="Q1728" s="137">
        <v>14.4</v>
      </c>
      <c r="R1728" s="138">
        <v>0.07406</v>
      </c>
      <c r="S1728" s="125">
        <f t="shared" si="395"/>
        <v>0</v>
      </c>
      <c r="T1728" s="126">
        <f t="shared" si="396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21">
        <v>1721.86</v>
      </c>
      <c r="F1729" s="75">
        <f t="shared" si="394"/>
        <v>1721.86</v>
      </c>
      <c r="G1729" s="75">
        <f t="shared" si="392"/>
        <v>1377.488</v>
      </c>
      <c r="H1729" s="76">
        <v>1</v>
      </c>
      <c r="I1729" s="72"/>
      <c r="J1729" s="72" t="s">
        <v>361</v>
      </c>
      <c r="K1729" s="75" t="str">
        <f t="shared" si="393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5"/>
        <v>0</v>
      </c>
      <c r="T1729" s="126">
        <f t="shared" si="396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21">
        <v>1574.83</v>
      </c>
      <c r="F1730" s="75">
        <f t="shared" si="394"/>
        <v>1574.83</v>
      </c>
      <c r="G1730" s="75">
        <f t="shared" si="392"/>
        <v>1259.864</v>
      </c>
      <c r="H1730" s="76">
        <v>5</v>
      </c>
      <c r="I1730" s="72"/>
      <c r="J1730" s="72" t="s">
        <v>361</v>
      </c>
      <c r="K1730" s="75" t="str">
        <f t="shared" si="393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5"/>
        <v>0</v>
      </c>
      <c r="T1730" s="126">
        <f t="shared" si="396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21">
        <v>1574.83</v>
      </c>
      <c r="F1731" s="75">
        <f t="shared" si="394"/>
        <v>1574.83</v>
      </c>
      <c r="G1731" s="75">
        <f t="shared" si="392"/>
        <v>1259.864</v>
      </c>
      <c r="H1731" s="76">
        <v>4</v>
      </c>
      <c r="I1731" s="72"/>
      <c r="J1731" s="72" t="s">
        <v>361</v>
      </c>
      <c r="K1731" s="75" t="str">
        <f t="shared" si="393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5"/>
        <v>0</v>
      </c>
      <c r="T1731" s="126">
        <f t="shared" si="396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21">
        <v>1574.83</v>
      </c>
      <c r="F1732" s="75">
        <f t="shared" si="394"/>
        <v>1574.83</v>
      </c>
      <c r="G1732" s="75">
        <f t="shared" si="392"/>
        <v>1259.864</v>
      </c>
      <c r="H1732" s="76">
        <v>9</v>
      </c>
      <c r="I1732" s="72"/>
      <c r="J1732" s="72"/>
      <c r="K1732" s="75" t="str">
        <f t="shared" si="393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5"/>
        <v>0</v>
      </c>
      <c r="T1732" s="126">
        <f t="shared" si="396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21">
        <v>1574.83</v>
      </c>
      <c r="F1733" s="75">
        <f t="shared" si="394"/>
        <v>1574.83</v>
      </c>
      <c r="G1733" s="75">
        <f t="shared" si="392"/>
        <v>1259.864</v>
      </c>
      <c r="H1733" s="76">
        <v>17</v>
      </c>
      <c r="I1733" s="72"/>
      <c r="J1733" s="72"/>
      <c r="K1733" s="75" t="str">
        <f t="shared" si="393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5"/>
        <v>0</v>
      </c>
      <c r="T1733" s="126">
        <f t="shared" si="396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21">
        <v>1494.63</v>
      </c>
      <c r="F1734" s="75">
        <f t="shared" si="394"/>
        <v>1494.63</v>
      </c>
      <c r="G1734" s="75">
        <f t="shared" si="392"/>
        <v>1195.704</v>
      </c>
      <c r="H1734" s="76">
        <v>51</v>
      </c>
      <c r="I1734" s="72"/>
      <c r="J1734" s="72"/>
      <c r="K1734" s="75" t="str">
        <f t="shared" si="393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5"/>
        <v>0</v>
      </c>
      <c r="T1734" s="126">
        <f t="shared" si="396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21">
        <v>2130.05</v>
      </c>
      <c r="F1735" s="75">
        <f t="shared" si="394"/>
        <v>2130.05</v>
      </c>
      <c r="G1735" s="75">
        <f t="shared" si="392"/>
        <v>1704.04</v>
      </c>
      <c r="H1735" s="76">
        <v>4</v>
      </c>
      <c r="I1735" s="72"/>
      <c r="J1735" s="72"/>
      <c r="K1735" s="75" t="str">
        <f t="shared" si="393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6" t="s">
        <v>4239</v>
      </c>
      <c r="Q1735" s="137">
        <v>14.95</v>
      </c>
      <c r="R1735" s="138">
        <v>0.07406</v>
      </c>
      <c r="S1735" s="125">
        <f t="shared" si="395"/>
        <v>0</v>
      </c>
      <c r="T1735" s="126">
        <f t="shared" si="396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21">
        <v>1789.46</v>
      </c>
      <c r="F1736" s="75">
        <f t="shared" si="394"/>
        <v>1789.46</v>
      </c>
      <c r="G1736" s="75">
        <f t="shared" si="392"/>
        <v>1431.568</v>
      </c>
      <c r="H1736" s="78"/>
      <c r="I1736" s="72"/>
      <c r="J1736" s="72" t="s">
        <v>361</v>
      </c>
      <c r="K1736" s="75" t="str">
        <f t="shared" si="393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5"/>
        <v>0</v>
      </c>
      <c r="T1736" s="126">
        <f t="shared" si="396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21">
        <v>1702.3</v>
      </c>
      <c r="F1737" s="75">
        <f t="shared" si="394"/>
        <v>1702.3</v>
      </c>
      <c r="G1737" s="75">
        <f t="shared" si="392"/>
        <v>1361.84</v>
      </c>
      <c r="H1737" s="76">
        <v>11</v>
      </c>
      <c r="I1737" s="72"/>
      <c r="J1737" s="72"/>
      <c r="K1737" s="75" t="str">
        <f t="shared" si="393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5"/>
        <v>0</v>
      </c>
      <c r="T1737" s="126">
        <f t="shared" si="396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21">
        <v>1702.3</v>
      </c>
      <c r="F1738" s="75">
        <f t="shared" si="394"/>
        <v>1702.3</v>
      </c>
      <c r="G1738" s="75">
        <f t="shared" si="392"/>
        <v>1361.84</v>
      </c>
      <c r="H1738" s="78"/>
      <c r="I1738" s="72"/>
      <c r="J1738" s="72" t="s">
        <v>361</v>
      </c>
      <c r="K1738" s="75" t="str">
        <f t="shared" si="393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5"/>
        <v>0</v>
      </c>
      <c r="T1738" s="126">
        <f t="shared" si="396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21">
        <v>1702.3</v>
      </c>
      <c r="F1739" s="75">
        <f t="shared" si="394"/>
        <v>1702.3</v>
      </c>
      <c r="G1739" s="75">
        <f t="shared" si="392"/>
        <v>1361.84</v>
      </c>
      <c r="H1739" s="76">
        <v>14</v>
      </c>
      <c r="I1739" s="72"/>
      <c r="J1739" s="72"/>
      <c r="K1739" s="75" t="str">
        <f t="shared" si="393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5"/>
        <v>0</v>
      </c>
      <c r="T1739" s="126">
        <f t="shared" si="396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21">
        <v>1702.3</v>
      </c>
      <c r="F1740" s="75">
        <f t="shared" si="394"/>
        <v>1702.3</v>
      </c>
      <c r="G1740" s="75">
        <f t="shared" si="392"/>
        <v>1361.84</v>
      </c>
      <c r="H1740" s="76">
        <v>1</v>
      </c>
      <c r="I1740" s="72"/>
      <c r="J1740" s="72" t="s">
        <v>361</v>
      </c>
      <c r="K1740" s="75" t="str">
        <f t="shared" si="393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5"/>
        <v>0</v>
      </c>
      <c r="T1740" s="126">
        <f t="shared" si="396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21">
        <v>1636.58</v>
      </c>
      <c r="F1741" s="75">
        <f t="shared" si="394"/>
        <v>1636.58</v>
      </c>
      <c r="G1741" s="75">
        <f t="shared" si="392"/>
        <v>1309.264</v>
      </c>
      <c r="H1741" s="76">
        <v>39</v>
      </c>
      <c r="I1741" s="72"/>
      <c r="J1741" s="72"/>
      <c r="K1741" s="75" t="str">
        <f t="shared" si="393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5"/>
        <v>0</v>
      </c>
      <c r="T1741" s="126">
        <f t="shared" si="396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21">
        <v>2095.34</v>
      </c>
      <c r="F1742" s="75">
        <f t="shared" si="394"/>
        <v>2095.34</v>
      </c>
      <c r="G1742" s="75">
        <f t="shared" si="392"/>
        <v>1676.272</v>
      </c>
      <c r="H1742" s="76">
        <v>9</v>
      </c>
      <c r="I1742" s="72"/>
      <c r="J1742" s="72"/>
      <c r="K1742" s="75" t="str">
        <f t="shared" si="393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5"/>
        <v>0</v>
      </c>
      <c r="T1742" s="126">
        <f t="shared" si="396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21">
        <v>2525.08</v>
      </c>
      <c r="F1743" s="75">
        <f t="shared" si="394"/>
        <v>2525.08</v>
      </c>
      <c r="G1743" s="75">
        <f t="shared" si="392"/>
        <v>2020.064</v>
      </c>
      <c r="H1743" s="78"/>
      <c r="I1743" s="72"/>
      <c r="J1743" s="72" t="s">
        <v>361</v>
      </c>
      <c r="K1743" s="75" t="str">
        <f t="shared" si="393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5"/>
        <v>0</v>
      </c>
      <c r="T1743" s="126">
        <f t="shared" si="396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21">
        <v>2114.46</v>
      </c>
      <c r="F1744" s="75">
        <f t="shared" si="394"/>
        <v>2114.46</v>
      </c>
      <c r="G1744" s="75">
        <f t="shared" si="392"/>
        <v>1691.568</v>
      </c>
      <c r="H1744" s="76">
        <v>12</v>
      </c>
      <c r="I1744" s="72"/>
      <c r="J1744" s="72"/>
      <c r="K1744" s="75" t="str">
        <f t="shared" si="393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5"/>
        <v>0</v>
      </c>
      <c r="T1744" s="126">
        <f t="shared" si="396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21">
        <v>2114.46</v>
      </c>
      <c r="F1745" s="75">
        <f t="shared" si="394"/>
        <v>2114.46</v>
      </c>
      <c r="G1745" s="75">
        <f t="shared" si="392"/>
        <v>1691.568</v>
      </c>
      <c r="H1745" s="76">
        <v>11</v>
      </c>
      <c r="I1745" s="72"/>
      <c r="J1745" s="72"/>
      <c r="K1745" s="75" t="str">
        <f t="shared" si="393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5"/>
        <v>0</v>
      </c>
      <c r="T1745" s="126">
        <f t="shared" si="396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21">
        <v>2114.46</v>
      </c>
      <c r="F1746" s="75">
        <f t="shared" si="394"/>
        <v>2114.46</v>
      </c>
      <c r="G1746" s="75">
        <f t="shared" si="392"/>
        <v>1691.568</v>
      </c>
      <c r="H1746" s="76">
        <v>12</v>
      </c>
      <c r="I1746" s="72"/>
      <c r="J1746" s="72"/>
      <c r="K1746" s="75" t="str">
        <f t="shared" si="393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5"/>
        <v>0</v>
      </c>
      <c r="T1746" s="126">
        <f t="shared" si="396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21">
        <v>2114.46</v>
      </c>
      <c r="F1747" s="75">
        <f t="shared" si="394"/>
        <v>2114.46</v>
      </c>
      <c r="G1747" s="75">
        <f t="shared" si="392"/>
        <v>1691.568</v>
      </c>
      <c r="H1747" s="76">
        <v>19</v>
      </c>
      <c r="I1747" s="72"/>
      <c r="J1747" s="72"/>
      <c r="K1747" s="75" t="str">
        <f t="shared" si="393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5"/>
        <v>0</v>
      </c>
      <c r="T1747" s="126">
        <f t="shared" si="396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21">
        <v>2114.46</v>
      </c>
      <c r="F1748" s="75">
        <f t="shared" si="394"/>
        <v>2114.46</v>
      </c>
      <c r="G1748" s="75">
        <f t="shared" si="392"/>
        <v>1691.568</v>
      </c>
      <c r="H1748" s="76">
        <v>17</v>
      </c>
      <c r="I1748" s="72"/>
      <c r="J1748" s="72"/>
      <c r="K1748" s="75" t="str">
        <f t="shared" si="393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5"/>
        <v>0</v>
      </c>
      <c r="T1748" s="126">
        <f t="shared" si="396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21">
        <v>2608.76</v>
      </c>
      <c r="F1749" s="75">
        <f t="shared" si="394"/>
        <v>2608.76</v>
      </c>
      <c r="G1749" s="75">
        <f t="shared" si="392"/>
        <v>2087.008</v>
      </c>
      <c r="H1749" s="76">
        <v>10</v>
      </c>
      <c r="I1749" s="72"/>
      <c r="J1749" s="72"/>
      <c r="K1749" s="75" t="str">
        <f t="shared" si="393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5"/>
        <v>0</v>
      </c>
      <c r="T1749" s="126">
        <f t="shared" si="396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21">
        <v>3103.47</v>
      </c>
      <c r="F1750" s="75">
        <f t="shared" si="394"/>
        <v>3103.47</v>
      </c>
      <c r="G1750" s="75">
        <f t="shared" si="392"/>
        <v>2482.776</v>
      </c>
      <c r="H1750" s="76">
        <v>5</v>
      </c>
      <c r="I1750" s="72"/>
      <c r="J1750" s="72"/>
      <c r="K1750" s="75" t="str">
        <f t="shared" si="393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5"/>
        <v>0</v>
      </c>
      <c r="T1750" s="126">
        <f t="shared" si="396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21">
        <v>2963.28</v>
      </c>
      <c r="F1751" s="75">
        <f t="shared" si="394"/>
        <v>2963.28</v>
      </c>
      <c r="G1751" s="75">
        <f t="shared" si="392"/>
        <v>2370.624</v>
      </c>
      <c r="H1751" s="76">
        <v>10</v>
      </c>
      <c r="I1751" s="72"/>
      <c r="J1751" s="72"/>
      <c r="K1751" s="75" t="str">
        <f t="shared" si="393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5"/>
        <v>0</v>
      </c>
      <c r="T1751" s="126">
        <f t="shared" si="396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21">
        <v>2963.28</v>
      </c>
      <c r="F1752" s="75">
        <f t="shared" si="394"/>
        <v>2963.28</v>
      </c>
      <c r="G1752" s="75">
        <f t="shared" si="392"/>
        <v>2370.624</v>
      </c>
      <c r="H1752" s="76">
        <v>12</v>
      </c>
      <c r="I1752" s="72"/>
      <c r="J1752" s="72"/>
      <c r="K1752" s="75" t="str">
        <f t="shared" si="393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5"/>
        <v>0</v>
      </c>
      <c r="T1752" s="126">
        <f t="shared" si="396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21">
        <v>2963.28</v>
      </c>
      <c r="F1753" s="75">
        <f t="shared" si="394"/>
        <v>2963.28</v>
      </c>
      <c r="G1753" s="75">
        <f t="shared" si="392"/>
        <v>2370.624</v>
      </c>
      <c r="H1753" s="76">
        <v>7</v>
      </c>
      <c r="I1753" s="72"/>
      <c r="J1753" s="72" t="s">
        <v>361</v>
      </c>
      <c r="K1753" s="75" t="str">
        <f t="shared" si="393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5"/>
        <v>0</v>
      </c>
      <c r="T1753" s="126">
        <f t="shared" si="396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21">
        <v>2963.28</v>
      </c>
      <c r="F1754" s="75">
        <f t="shared" si="394"/>
        <v>2963.28</v>
      </c>
      <c r="G1754" s="75">
        <f t="shared" si="392"/>
        <v>2370.624</v>
      </c>
      <c r="H1754" s="76">
        <v>11</v>
      </c>
      <c r="I1754" s="72"/>
      <c r="J1754" s="72"/>
      <c r="K1754" s="75" t="str">
        <f t="shared" si="393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7">Q1754/M1754*D1754</f>
        <v>0</v>
      </c>
      <c r="T1754" s="126">
        <f t="shared" ref="T1754:T1785" si="398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21">
        <v>2827.91</v>
      </c>
      <c r="F1755" s="75">
        <f t="shared" si="394"/>
        <v>2827.91</v>
      </c>
      <c r="G1755" s="75">
        <f t="shared" si="392"/>
        <v>2262.328</v>
      </c>
      <c r="H1755" s="76">
        <v>41</v>
      </c>
      <c r="I1755" s="72"/>
      <c r="J1755" s="72"/>
      <c r="K1755" s="75" t="str">
        <f t="shared" si="393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7"/>
        <v>0</v>
      </c>
      <c r="T1755" s="126">
        <f t="shared" si="398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21">
        <v>3400.13</v>
      </c>
      <c r="F1756" s="75">
        <f t="shared" si="394"/>
        <v>3400.13</v>
      </c>
      <c r="G1756" s="75">
        <f t="shared" si="392"/>
        <v>2720.104</v>
      </c>
      <c r="H1756" s="76">
        <v>7</v>
      </c>
      <c r="I1756" s="72"/>
      <c r="J1756" s="72"/>
      <c r="K1756" s="75" t="str">
        <f t="shared" si="393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7"/>
        <v>0</v>
      </c>
      <c r="T1756" s="126">
        <f t="shared" si="398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21">
        <v>4422.98</v>
      </c>
      <c r="F1757" s="75">
        <f t="shared" si="394"/>
        <v>4422.98</v>
      </c>
      <c r="G1757" s="75">
        <f t="shared" si="392"/>
        <v>3538.384</v>
      </c>
      <c r="H1757" s="76">
        <v>5</v>
      </c>
      <c r="I1757" s="72"/>
      <c r="J1757" s="72"/>
      <c r="K1757" s="75" t="str">
        <f t="shared" si="393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7"/>
        <v>0</v>
      </c>
      <c r="T1757" s="126">
        <f t="shared" si="398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21">
        <v>4159.47</v>
      </c>
      <c r="F1758" s="75">
        <f t="shared" si="394"/>
        <v>4159.47</v>
      </c>
      <c r="G1758" s="75">
        <f>E1758-(20*E1758/100)</f>
        <v>3327.576</v>
      </c>
      <c r="H1758" s="76">
        <v>14</v>
      </c>
      <c r="I1758" s="72"/>
      <c r="J1758" s="72"/>
      <c r="K1758" s="75" t="str">
        <f t="shared" si="393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7"/>
        <v>0</v>
      </c>
      <c r="T1758" s="126">
        <f t="shared" si="398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21">
        <v>4159.47</v>
      </c>
      <c r="F1759" s="75">
        <f t="shared" si="394"/>
        <v>4159.47</v>
      </c>
      <c r="G1759" s="75">
        <f t="shared" ref="G1759:G1771" si="399">E1759-(20*E1759/100)</f>
        <v>3327.576</v>
      </c>
      <c r="H1759" s="76">
        <v>15</v>
      </c>
      <c r="I1759" s="72"/>
      <c r="J1759" s="72"/>
      <c r="K1759" s="75" t="str">
        <f t="shared" si="393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7"/>
        <v>0</v>
      </c>
      <c r="T1759" s="126">
        <f t="shared" si="398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21">
        <v>4159.47</v>
      </c>
      <c r="F1760" s="75">
        <f t="shared" si="394"/>
        <v>4159.47</v>
      </c>
      <c r="G1760" s="75">
        <f t="shared" si="399"/>
        <v>3327.576</v>
      </c>
      <c r="H1760" s="76">
        <v>15</v>
      </c>
      <c r="I1760" s="72"/>
      <c r="J1760" s="72"/>
      <c r="K1760" s="75" t="str">
        <f t="shared" si="393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7"/>
        <v>0</v>
      </c>
      <c r="T1760" s="126">
        <f t="shared" si="398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21">
        <v>4159.47</v>
      </c>
      <c r="F1761" s="75">
        <f t="shared" si="394"/>
        <v>4159.47</v>
      </c>
      <c r="G1761" s="75">
        <f t="shared" si="399"/>
        <v>3327.576</v>
      </c>
      <c r="H1761" s="76">
        <v>18</v>
      </c>
      <c r="I1761" s="72"/>
      <c r="J1761" s="72"/>
      <c r="K1761" s="75" t="str">
        <f t="shared" si="393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7"/>
        <v>0</v>
      </c>
      <c r="T1761" s="126">
        <f t="shared" si="398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21">
        <v>4007.27</v>
      </c>
      <c r="F1762" s="75">
        <f t="shared" si="394"/>
        <v>4007.27</v>
      </c>
      <c r="G1762" s="75">
        <f t="shared" si="399"/>
        <v>3205.816</v>
      </c>
      <c r="H1762" s="76">
        <v>26</v>
      </c>
      <c r="I1762" s="72"/>
      <c r="J1762" s="72"/>
      <c r="K1762" s="75" t="str">
        <f t="shared" si="393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7"/>
        <v>0</v>
      </c>
      <c r="T1762" s="126">
        <f t="shared" si="398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21">
        <v>5801.45</v>
      </c>
      <c r="F1763" s="75">
        <f t="shared" si="394"/>
        <v>5801.45</v>
      </c>
      <c r="G1763" s="75">
        <f t="shared" si="399"/>
        <v>4641.16</v>
      </c>
      <c r="H1763" s="76">
        <v>5</v>
      </c>
      <c r="I1763" s="72"/>
      <c r="J1763" s="72"/>
      <c r="K1763" s="75" t="str">
        <f t="shared" si="393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6" t="s">
        <v>4296</v>
      </c>
      <c r="Q1763" s="137">
        <v>18.5</v>
      </c>
      <c r="R1763" s="138">
        <v>0.07406</v>
      </c>
      <c r="S1763" s="125">
        <f t="shared" si="397"/>
        <v>0</v>
      </c>
      <c r="T1763" s="126">
        <f t="shared" si="398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21">
        <v>5329.82</v>
      </c>
      <c r="F1764" s="75">
        <f t="shared" si="394"/>
        <v>5329.82</v>
      </c>
      <c r="G1764" s="75">
        <f t="shared" si="399"/>
        <v>4263.856</v>
      </c>
      <c r="H1764" s="76">
        <v>8</v>
      </c>
      <c r="I1764" s="72"/>
      <c r="J1764" s="72"/>
      <c r="K1764" s="75" t="str">
        <f t="shared" si="393"/>
        <v/>
      </c>
      <c r="L1764" s="72">
        <v>1</v>
      </c>
      <c r="M1764" s="222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7"/>
        <v>0</v>
      </c>
      <c r="T1764" s="126">
        <f t="shared" si="398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21">
        <v>4319.17</v>
      </c>
      <c r="F1765" s="75">
        <f t="shared" si="394"/>
        <v>4319.17</v>
      </c>
      <c r="G1765" s="75">
        <f t="shared" si="399"/>
        <v>3455.336</v>
      </c>
      <c r="H1765" s="76">
        <v>16</v>
      </c>
      <c r="I1765" s="72"/>
      <c r="J1765" s="72"/>
      <c r="K1765" s="75" t="str">
        <f t="shared" si="393"/>
        <v/>
      </c>
      <c r="L1765" s="72">
        <v>1</v>
      </c>
      <c r="M1765" s="222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7"/>
        <v>0</v>
      </c>
      <c r="T1765" s="126">
        <f t="shared" si="398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21">
        <v>4319.17</v>
      </c>
      <c r="F1766" s="75">
        <f t="shared" si="394"/>
        <v>4319.17</v>
      </c>
      <c r="G1766" s="75">
        <f t="shared" si="399"/>
        <v>3455.336</v>
      </c>
      <c r="H1766" s="76">
        <v>16</v>
      </c>
      <c r="I1766" s="72"/>
      <c r="J1766" s="72"/>
      <c r="K1766" s="75" t="str">
        <f t="shared" si="393"/>
        <v/>
      </c>
      <c r="L1766" s="72">
        <v>1</v>
      </c>
      <c r="M1766" s="222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7"/>
        <v>0</v>
      </c>
      <c r="T1766" s="126">
        <f t="shared" si="398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21">
        <v>4319.17</v>
      </c>
      <c r="F1767" s="75">
        <f t="shared" si="394"/>
        <v>4319.17</v>
      </c>
      <c r="G1767" s="75">
        <f t="shared" si="399"/>
        <v>3455.336</v>
      </c>
      <c r="H1767" s="76">
        <v>16</v>
      </c>
      <c r="I1767" s="72"/>
      <c r="J1767" s="72"/>
      <c r="K1767" s="75" t="str">
        <f t="shared" si="393"/>
        <v/>
      </c>
      <c r="L1767" s="72">
        <v>1</v>
      </c>
      <c r="M1767" s="222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7"/>
        <v>0</v>
      </c>
      <c r="T1767" s="126">
        <f t="shared" si="398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21">
        <v>4319.17</v>
      </c>
      <c r="F1768" s="75">
        <f t="shared" si="394"/>
        <v>4319.17</v>
      </c>
      <c r="G1768" s="75">
        <f t="shared" si="399"/>
        <v>3455.336</v>
      </c>
      <c r="H1768" s="76">
        <v>16</v>
      </c>
      <c r="I1768" s="72"/>
      <c r="J1768" s="72"/>
      <c r="K1768" s="75" t="str">
        <f t="shared" si="393"/>
        <v/>
      </c>
      <c r="L1768" s="72">
        <v>1</v>
      </c>
      <c r="M1768" s="222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7"/>
        <v>0</v>
      </c>
      <c r="T1768" s="126">
        <f t="shared" si="398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21">
        <v>4319.17</v>
      </c>
      <c r="F1769" s="75">
        <f t="shared" si="394"/>
        <v>4319.17</v>
      </c>
      <c r="G1769" s="75">
        <f t="shared" si="399"/>
        <v>3455.336</v>
      </c>
      <c r="H1769" s="76">
        <v>16</v>
      </c>
      <c r="I1769" s="72"/>
      <c r="J1769" s="72"/>
      <c r="K1769" s="75" t="str">
        <f t="shared" si="393"/>
        <v/>
      </c>
      <c r="L1769" s="72">
        <v>1</v>
      </c>
      <c r="M1769" s="222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7"/>
        <v>0</v>
      </c>
      <c r="T1769" s="126">
        <f t="shared" si="398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21">
        <v>5329.82</v>
      </c>
      <c r="F1770" s="75">
        <f t="shared" si="394"/>
        <v>5329.82</v>
      </c>
      <c r="G1770" s="75">
        <f t="shared" si="399"/>
        <v>4263.856</v>
      </c>
      <c r="H1770" s="76">
        <v>8</v>
      </c>
      <c r="I1770" s="72"/>
      <c r="J1770" s="72"/>
      <c r="K1770" s="75" t="str">
        <f t="shared" ref="K1770:K1833" si="400">IF(D1770="","",IF(F1770="","",ROUND(D1770*F1770,2)))</f>
        <v/>
      </c>
      <c r="L1770" s="72">
        <v>1</v>
      </c>
      <c r="M1770" s="222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7"/>
        <v>0</v>
      </c>
      <c r="T1770" s="126">
        <f t="shared" si="398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21">
        <v>2065.7</v>
      </c>
      <c r="F1771" s="75">
        <f t="shared" ref="F1771:F1799" si="401">E1771-E1771*$G$2%</f>
        <v>2065.7</v>
      </c>
      <c r="G1771" s="75">
        <f t="shared" si="399"/>
        <v>1652.56</v>
      </c>
      <c r="H1771" s="76">
        <v>10</v>
      </c>
      <c r="I1771" s="72"/>
      <c r="J1771" s="72"/>
      <c r="K1771" s="75" t="str">
        <f t="shared" si="400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7"/>
        <v>0</v>
      </c>
      <c r="T1771" s="126">
        <f t="shared" si="398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21">
        <v>1957.48</v>
      </c>
      <c r="F1772" s="75">
        <f t="shared" si="401"/>
        <v>1957.48</v>
      </c>
      <c r="G1772" s="75">
        <f t="shared" ref="G1772:G1826" si="402">E1772-(20*E1772/100)</f>
        <v>1565.984</v>
      </c>
      <c r="H1772" s="78"/>
      <c r="I1772" s="72"/>
      <c r="J1772" s="72" t="s">
        <v>361</v>
      </c>
      <c r="K1772" s="75" t="str">
        <f t="shared" si="400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7"/>
        <v>0</v>
      </c>
      <c r="T1772" s="126">
        <f t="shared" si="398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21">
        <v>1957.48</v>
      </c>
      <c r="F1773" s="75">
        <f t="shared" si="401"/>
        <v>1957.48</v>
      </c>
      <c r="G1773" s="75">
        <f t="shared" si="402"/>
        <v>1565.984</v>
      </c>
      <c r="H1773" s="76">
        <v>5</v>
      </c>
      <c r="I1773" s="72"/>
      <c r="J1773" s="72"/>
      <c r="K1773" s="75" t="str">
        <f t="shared" si="400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7"/>
        <v>0</v>
      </c>
      <c r="T1773" s="126">
        <f t="shared" si="398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21">
        <v>1957.48</v>
      </c>
      <c r="F1774" s="75">
        <f t="shared" si="401"/>
        <v>1957.48</v>
      </c>
      <c r="G1774" s="75">
        <f t="shared" si="402"/>
        <v>1565.984</v>
      </c>
      <c r="H1774" s="78"/>
      <c r="I1774" s="72"/>
      <c r="J1774" s="72"/>
      <c r="K1774" s="75" t="str">
        <f t="shared" si="400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7"/>
        <v>0</v>
      </c>
      <c r="T1774" s="126">
        <f t="shared" si="398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21">
        <v>1957.48</v>
      </c>
      <c r="F1775" s="75">
        <f t="shared" si="401"/>
        <v>1957.48</v>
      </c>
      <c r="G1775" s="75">
        <f t="shared" si="402"/>
        <v>1565.984</v>
      </c>
      <c r="H1775" s="76">
        <v>9</v>
      </c>
      <c r="I1775" s="72"/>
      <c r="J1775" s="72"/>
      <c r="K1775" s="75" t="str">
        <f t="shared" si="400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7"/>
        <v>0</v>
      </c>
      <c r="T1775" s="126">
        <f t="shared" si="398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21">
        <v>1885.49</v>
      </c>
      <c r="F1776" s="75">
        <f t="shared" si="401"/>
        <v>1885.49</v>
      </c>
      <c r="G1776" s="75">
        <f t="shared" si="402"/>
        <v>1508.392</v>
      </c>
      <c r="H1776" s="76">
        <v>31</v>
      </c>
      <c r="I1776" s="72"/>
      <c r="J1776" s="72"/>
      <c r="K1776" s="75" t="str">
        <f t="shared" si="400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7"/>
        <v>0</v>
      </c>
      <c r="T1776" s="126">
        <f t="shared" si="398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21">
        <v>2906.07</v>
      </c>
      <c r="F1777" s="75">
        <f t="shared" si="401"/>
        <v>2906.07</v>
      </c>
      <c r="G1777" s="75">
        <f t="shared" si="402"/>
        <v>2324.856</v>
      </c>
      <c r="H1777" s="76">
        <v>24</v>
      </c>
      <c r="I1777" s="72"/>
      <c r="J1777" s="72"/>
      <c r="K1777" s="75" t="str">
        <f t="shared" si="400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7"/>
        <v>0</v>
      </c>
      <c r="T1777" s="126">
        <f t="shared" si="398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21">
        <v>2892.69</v>
      </c>
      <c r="F1778" s="75">
        <f t="shared" si="401"/>
        <v>2892.69</v>
      </c>
      <c r="G1778" s="75">
        <f t="shared" si="402"/>
        <v>2314.152</v>
      </c>
      <c r="H1778" s="76">
        <v>14</v>
      </c>
      <c r="I1778" s="72"/>
      <c r="J1778" s="72"/>
      <c r="K1778" s="75" t="str">
        <f t="shared" si="400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7"/>
        <v>0</v>
      </c>
      <c r="T1778" s="126">
        <f t="shared" si="398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21">
        <v>2640.54</v>
      </c>
      <c r="F1779" s="75">
        <f t="shared" si="401"/>
        <v>2640.54</v>
      </c>
      <c r="G1779" s="75">
        <f t="shared" si="402"/>
        <v>2112.432</v>
      </c>
      <c r="H1779" s="76">
        <v>13</v>
      </c>
      <c r="I1779" s="72"/>
      <c r="J1779" s="72"/>
      <c r="K1779" s="75" t="str">
        <f t="shared" si="400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7"/>
        <v>0</v>
      </c>
      <c r="T1779" s="126">
        <f t="shared" si="398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21">
        <v>2640.54</v>
      </c>
      <c r="F1780" s="75">
        <f t="shared" si="401"/>
        <v>2640.54</v>
      </c>
      <c r="G1780" s="75">
        <f t="shared" si="402"/>
        <v>2112.432</v>
      </c>
      <c r="H1780" s="76">
        <v>12</v>
      </c>
      <c r="I1780" s="72"/>
      <c r="J1780" s="72"/>
      <c r="K1780" s="75" t="str">
        <f t="shared" si="400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7"/>
        <v>0</v>
      </c>
      <c r="T1780" s="126">
        <f t="shared" si="398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21">
        <v>2640.54</v>
      </c>
      <c r="F1781" s="75">
        <f t="shared" si="401"/>
        <v>2640.54</v>
      </c>
      <c r="G1781" s="75">
        <f t="shared" si="402"/>
        <v>2112.432</v>
      </c>
      <c r="H1781" s="76">
        <v>13</v>
      </c>
      <c r="I1781" s="72"/>
      <c r="J1781" s="72"/>
      <c r="K1781" s="75" t="str">
        <f t="shared" si="400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7"/>
        <v>0</v>
      </c>
      <c r="T1781" s="126">
        <f t="shared" si="398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21">
        <v>2640.54</v>
      </c>
      <c r="F1782" s="75">
        <f t="shared" si="401"/>
        <v>2640.54</v>
      </c>
      <c r="G1782" s="75">
        <f t="shared" si="402"/>
        <v>2112.432</v>
      </c>
      <c r="H1782" s="76">
        <v>16</v>
      </c>
      <c r="I1782" s="72"/>
      <c r="J1782" s="72"/>
      <c r="K1782" s="75" t="str">
        <f t="shared" si="400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7"/>
        <v>0</v>
      </c>
      <c r="T1782" s="126">
        <f t="shared" si="398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21">
        <v>2555.3</v>
      </c>
      <c r="F1783" s="75">
        <f t="shared" si="401"/>
        <v>2555.3</v>
      </c>
      <c r="G1783" s="75">
        <f t="shared" si="402"/>
        <v>2044.24</v>
      </c>
      <c r="H1783" s="76">
        <v>3</v>
      </c>
      <c r="I1783" s="72"/>
      <c r="J1783" s="72"/>
      <c r="K1783" s="75" t="str">
        <f t="shared" si="400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7"/>
        <v>0</v>
      </c>
      <c r="T1783" s="126">
        <f t="shared" si="398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21">
        <v>3306.63</v>
      </c>
      <c r="F1784" s="75">
        <f t="shared" si="401"/>
        <v>3306.63</v>
      </c>
      <c r="G1784" s="75">
        <f t="shared" si="402"/>
        <v>2645.304</v>
      </c>
      <c r="H1784" s="76">
        <v>19</v>
      </c>
      <c r="I1784" s="72"/>
      <c r="J1784" s="72"/>
      <c r="K1784" s="75" t="str">
        <f t="shared" si="400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7"/>
        <v>0</v>
      </c>
      <c r="T1784" s="126">
        <f t="shared" si="398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21">
        <v>3314.44</v>
      </c>
      <c r="F1785" s="75">
        <f t="shared" si="401"/>
        <v>3314.44</v>
      </c>
      <c r="G1785" s="75">
        <f t="shared" si="402"/>
        <v>2651.552</v>
      </c>
      <c r="H1785" s="76">
        <v>2</v>
      </c>
      <c r="I1785" s="72"/>
      <c r="J1785" s="72" t="s">
        <v>361</v>
      </c>
      <c r="K1785" s="75" t="str">
        <f t="shared" si="400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7"/>
        <v>0</v>
      </c>
      <c r="T1785" s="126">
        <f t="shared" si="398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21">
        <v>3149.59</v>
      </c>
      <c r="F1786" s="75">
        <f t="shared" si="401"/>
        <v>3149.59</v>
      </c>
      <c r="G1786" s="75">
        <f t="shared" si="402"/>
        <v>2519.672</v>
      </c>
      <c r="H1786" s="78"/>
      <c r="I1786" s="72"/>
      <c r="J1786" s="72"/>
      <c r="K1786" s="75" t="str">
        <f t="shared" si="400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3">Q1786/M1786*D1786</f>
        <v>0</v>
      </c>
      <c r="T1786" s="126">
        <f t="shared" ref="T1786:T1817" si="404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21">
        <v>3149.59</v>
      </c>
      <c r="F1787" s="75">
        <f t="shared" si="401"/>
        <v>3149.59</v>
      </c>
      <c r="G1787" s="75">
        <f t="shared" si="402"/>
        <v>2519.672</v>
      </c>
      <c r="H1787" s="76">
        <v>1</v>
      </c>
      <c r="I1787" s="72"/>
      <c r="J1787" s="72"/>
      <c r="K1787" s="75" t="str">
        <f t="shared" si="400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3"/>
        <v>0</v>
      </c>
      <c r="T1787" s="126">
        <f t="shared" si="404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21">
        <v>3149.59</v>
      </c>
      <c r="F1788" s="75">
        <f t="shared" si="401"/>
        <v>3149.59</v>
      </c>
      <c r="G1788" s="75">
        <f t="shared" si="402"/>
        <v>2519.672</v>
      </c>
      <c r="H1788" s="78"/>
      <c r="I1788" s="72"/>
      <c r="J1788" s="72"/>
      <c r="K1788" s="75" t="str">
        <f t="shared" si="400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3"/>
        <v>0</v>
      </c>
      <c r="T1788" s="126">
        <f t="shared" si="404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21">
        <v>3149.59</v>
      </c>
      <c r="F1789" s="75">
        <f t="shared" si="401"/>
        <v>3149.59</v>
      </c>
      <c r="G1789" s="75">
        <f t="shared" si="402"/>
        <v>2519.672</v>
      </c>
      <c r="H1789" s="76">
        <v>2</v>
      </c>
      <c r="I1789" s="72"/>
      <c r="J1789" s="72" t="s">
        <v>361</v>
      </c>
      <c r="K1789" s="75" t="str">
        <f t="shared" si="400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3"/>
        <v>0</v>
      </c>
      <c r="T1789" s="126">
        <f t="shared" si="404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21">
        <v>3063.5</v>
      </c>
      <c r="F1790" s="75">
        <f t="shared" si="401"/>
        <v>3063.5</v>
      </c>
      <c r="G1790" s="75">
        <f t="shared" si="402"/>
        <v>2450.8</v>
      </c>
      <c r="H1790" s="76">
        <v>15</v>
      </c>
      <c r="I1790" s="72"/>
      <c r="J1790" s="72"/>
      <c r="K1790" s="75" t="str">
        <f t="shared" si="400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3"/>
        <v>0</v>
      </c>
      <c r="T1790" s="126">
        <f t="shared" si="404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21">
        <v>5100.11</v>
      </c>
      <c r="F1791" s="75">
        <f t="shared" si="401"/>
        <v>5100.11</v>
      </c>
      <c r="G1791" s="75">
        <f t="shared" si="402"/>
        <v>4080.088</v>
      </c>
      <c r="H1791" s="76">
        <v>26</v>
      </c>
      <c r="I1791" s="72"/>
      <c r="J1791" s="72"/>
      <c r="K1791" s="75" t="str">
        <f t="shared" si="400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6" t="s">
        <v>4358</v>
      </c>
      <c r="Q1791" s="137">
        <v>39.5</v>
      </c>
      <c r="R1791" s="138">
        <v>0.10125</v>
      </c>
      <c r="S1791" s="125">
        <f t="shared" si="403"/>
        <v>0</v>
      </c>
      <c r="T1791" s="126">
        <f t="shared" si="404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21">
        <v>4957.69</v>
      </c>
      <c r="F1792" s="75">
        <f t="shared" si="401"/>
        <v>4957.69</v>
      </c>
      <c r="G1792" s="75">
        <f t="shared" si="402"/>
        <v>3966.152</v>
      </c>
      <c r="H1792" s="76">
        <v>10</v>
      </c>
      <c r="I1792" s="72"/>
      <c r="J1792" s="72"/>
      <c r="K1792" s="75" t="str">
        <f t="shared" si="400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3"/>
        <v>0</v>
      </c>
      <c r="T1792" s="126">
        <f t="shared" si="404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21">
        <v>4721.99</v>
      </c>
      <c r="F1793" s="75">
        <f t="shared" si="401"/>
        <v>4721.99</v>
      </c>
      <c r="G1793" s="75">
        <f t="shared" si="402"/>
        <v>3777.592</v>
      </c>
      <c r="H1793" s="76">
        <v>5</v>
      </c>
      <c r="I1793" s="72"/>
      <c r="J1793" s="72"/>
      <c r="K1793" s="75" t="str">
        <f t="shared" si="400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3"/>
        <v>0</v>
      </c>
      <c r="T1793" s="126">
        <f t="shared" si="404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21">
        <v>4721.99</v>
      </c>
      <c r="F1794" s="75">
        <f t="shared" si="401"/>
        <v>4721.99</v>
      </c>
      <c r="G1794" s="75">
        <f t="shared" si="402"/>
        <v>3777.592</v>
      </c>
      <c r="H1794" s="76">
        <v>7</v>
      </c>
      <c r="I1794" s="72"/>
      <c r="J1794" s="72"/>
      <c r="K1794" s="75" t="str">
        <f t="shared" si="400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3"/>
        <v>0</v>
      </c>
      <c r="T1794" s="126">
        <f t="shared" si="404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21">
        <v>4721.99</v>
      </c>
      <c r="F1795" s="75">
        <f t="shared" si="401"/>
        <v>4721.99</v>
      </c>
      <c r="G1795" s="75">
        <f t="shared" si="402"/>
        <v>3777.592</v>
      </c>
      <c r="H1795" s="76">
        <v>6</v>
      </c>
      <c r="I1795" s="72"/>
      <c r="J1795" s="72"/>
      <c r="K1795" s="75" t="str">
        <f t="shared" si="400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3"/>
        <v>0</v>
      </c>
      <c r="T1795" s="126">
        <f t="shared" si="404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21">
        <v>4721.99</v>
      </c>
      <c r="F1796" s="75">
        <f t="shared" si="401"/>
        <v>4721.99</v>
      </c>
      <c r="G1796" s="75">
        <f t="shared" si="402"/>
        <v>3777.592</v>
      </c>
      <c r="H1796" s="76">
        <v>4</v>
      </c>
      <c r="I1796" s="72"/>
      <c r="J1796" s="72"/>
      <c r="K1796" s="75" t="str">
        <f t="shared" si="400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3"/>
        <v>0</v>
      </c>
      <c r="T1796" s="126">
        <f t="shared" si="404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21">
        <v>4603.06</v>
      </c>
      <c r="F1797" s="75">
        <f t="shared" si="401"/>
        <v>4603.06</v>
      </c>
      <c r="G1797" s="75">
        <f t="shared" si="402"/>
        <v>3682.448</v>
      </c>
      <c r="H1797" s="76">
        <v>16</v>
      </c>
      <c r="I1797" s="72"/>
      <c r="J1797" s="72"/>
      <c r="K1797" s="75" t="str">
        <f t="shared" si="400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3"/>
        <v>0</v>
      </c>
      <c r="T1797" s="126">
        <f t="shared" si="404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21">
        <v>6813.85</v>
      </c>
      <c r="F1798" s="75">
        <f t="shared" si="401"/>
        <v>6813.85</v>
      </c>
      <c r="G1798" s="75">
        <f t="shared" si="402"/>
        <v>5451.08</v>
      </c>
      <c r="H1798" s="76">
        <v>30</v>
      </c>
      <c r="I1798" s="72"/>
      <c r="J1798" s="72"/>
      <c r="K1798" s="75" t="str">
        <f t="shared" si="400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3"/>
        <v>0</v>
      </c>
      <c r="T1798" s="126">
        <f t="shared" si="404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21">
        <v>6420.21</v>
      </c>
      <c r="F1799" s="75">
        <f t="shared" si="401"/>
        <v>6420.21</v>
      </c>
      <c r="G1799" s="75">
        <f t="shared" si="402"/>
        <v>5136.168</v>
      </c>
      <c r="H1799" s="76">
        <v>11</v>
      </c>
      <c r="I1799" s="72"/>
      <c r="J1799" s="72"/>
      <c r="K1799" s="75" t="str">
        <f t="shared" si="400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3"/>
        <v>0</v>
      </c>
      <c r="T1799" s="126">
        <f t="shared" si="404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21">
        <v>6228.88</v>
      </c>
      <c r="F1800" s="75">
        <f t="shared" ref="F1800:F1826" si="405">E1800-E1800*$G$2%</f>
        <v>6228.88</v>
      </c>
      <c r="G1800" s="75">
        <f t="shared" si="402"/>
        <v>4983.104</v>
      </c>
      <c r="H1800" s="76">
        <v>5</v>
      </c>
      <c r="I1800" s="72"/>
      <c r="J1800" s="72"/>
      <c r="K1800" s="75" t="str">
        <f t="shared" si="400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3"/>
        <v>0</v>
      </c>
      <c r="T1800" s="126">
        <f t="shared" si="404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21">
        <v>6228.88</v>
      </c>
      <c r="F1801" s="75">
        <f t="shared" si="405"/>
        <v>6228.88</v>
      </c>
      <c r="G1801" s="75">
        <f t="shared" si="402"/>
        <v>4983.104</v>
      </c>
      <c r="H1801" s="76">
        <v>7</v>
      </c>
      <c r="I1801" s="72"/>
      <c r="J1801" s="72"/>
      <c r="K1801" s="75" t="str">
        <f t="shared" si="400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3"/>
        <v>0</v>
      </c>
      <c r="T1801" s="126">
        <f t="shared" si="404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21">
        <v>6228.88</v>
      </c>
      <c r="F1802" s="75">
        <f t="shared" si="405"/>
        <v>6228.88</v>
      </c>
      <c r="G1802" s="75">
        <f t="shared" si="402"/>
        <v>4983.104</v>
      </c>
      <c r="H1802" s="76">
        <v>8</v>
      </c>
      <c r="I1802" s="72"/>
      <c r="J1802" s="72"/>
      <c r="K1802" s="75" t="str">
        <f t="shared" si="400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3"/>
        <v>0</v>
      </c>
      <c r="T1802" s="126">
        <f t="shared" si="404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21">
        <v>6228.88</v>
      </c>
      <c r="F1803" s="75">
        <f t="shared" si="405"/>
        <v>6228.88</v>
      </c>
      <c r="G1803" s="75">
        <f t="shared" si="402"/>
        <v>4983.104</v>
      </c>
      <c r="H1803" s="76">
        <v>12</v>
      </c>
      <c r="I1803" s="72"/>
      <c r="J1803" s="72"/>
      <c r="K1803" s="75" t="str">
        <f t="shared" si="400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3"/>
        <v>0</v>
      </c>
      <c r="T1803" s="126">
        <f t="shared" si="404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21">
        <v>6228.88</v>
      </c>
      <c r="F1804" s="75">
        <f t="shared" si="405"/>
        <v>6228.88</v>
      </c>
      <c r="G1804" s="75">
        <f t="shared" si="402"/>
        <v>4983.104</v>
      </c>
      <c r="H1804" s="76">
        <v>29</v>
      </c>
      <c r="I1804" s="72"/>
      <c r="J1804" s="72"/>
      <c r="K1804" s="75" t="str">
        <f t="shared" si="400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3"/>
        <v>0</v>
      </c>
      <c r="T1804" s="126">
        <f t="shared" si="404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21">
        <v>6641.28</v>
      </c>
      <c r="F1805" s="75">
        <f t="shared" si="405"/>
        <v>6641.28</v>
      </c>
      <c r="G1805" s="75">
        <f t="shared" si="402"/>
        <v>5313.024</v>
      </c>
      <c r="H1805" s="76">
        <v>4</v>
      </c>
      <c r="I1805" s="72"/>
      <c r="J1805" s="72"/>
      <c r="K1805" s="75" t="str">
        <f t="shared" si="400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3"/>
        <v>0</v>
      </c>
      <c r="T1805" s="126">
        <f t="shared" si="404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21">
        <v>7985.21</v>
      </c>
      <c r="F1806" s="75">
        <f t="shared" si="405"/>
        <v>7985.21</v>
      </c>
      <c r="G1806" s="75">
        <f t="shared" si="402"/>
        <v>6388.168</v>
      </c>
      <c r="H1806" s="76">
        <v>11</v>
      </c>
      <c r="I1806" s="72"/>
      <c r="J1806" s="72"/>
      <c r="K1806" s="75" t="str">
        <f t="shared" si="400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3"/>
        <v>0</v>
      </c>
      <c r="T1806" s="126">
        <f t="shared" si="404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21">
        <v>7654.39</v>
      </c>
      <c r="F1807" s="75">
        <f t="shared" si="405"/>
        <v>7654.39</v>
      </c>
      <c r="G1807" s="75">
        <f t="shared" si="402"/>
        <v>6123.512</v>
      </c>
      <c r="H1807" s="78"/>
      <c r="I1807" s="72"/>
      <c r="J1807" s="72"/>
      <c r="K1807" s="75" t="str">
        <f t="shared" si="400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3"/>
        <v>0</v>
      </c>
      <c r="T1807" s="126">
        <f t="shared" si="404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21">
        <v>7654.39</v>
      </c>
      <c r="F1808" s="75">
        <f t="shared" si="405"/>
        <v>7654.39</v>
      </c>
      <c r="G1808" s="75">
        <f t="shared" si="402"/>
        <v>6123.512</v>
      </c>
      <c r="H1808" s="78"/>
      <c r="I1808" s="72"/>
      <c r="J1808" s="72"/>
      <c r="K1808" s="75" t="str">
        <f t="shared" si="400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3"/>
        <v>0</v>
      </c>
      <c r="T1808" s="126">
        <f t="shared" si="404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21">
        <v>7654.39</v>
      </c>
      <c r="F1809" s="75">
        <f t="shared" si="405"/>
        <v>7654.39</v>
      </c>
      <c r="G1809" s="75">
        <f t="shared" si="402"/>
        <v>6123.512</v>
      </c>
      <c r="H1809" s="78"/>
      <c r="I1809" s="72"/>
      <c r="J1809" s="72"/>
      <c r="K1809" s="75" t="str">
        <f t="shared" si="400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3"/>
        <v>0</v>
      </c>
      <c r="T1809" s="126">
        <f t="shared" si="404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21">
        <v>7654.39</v>
      </c>
      <c r="F1810" s="75">
        <f t="shared" si="405"/>
        <v>7654.39</v>
      </c>
      <c r="G1810" s="75">
        <f t="shared" si="402"/>
        <v>6123.512</v>
      </c>
      <c r="H1810" s="76">
        <v>1</v>
      </c>
      <c r="I1810" s="72"/>
      <c r="J1810" s="72"/>
      <c r="K1810" s="75" t="str">
        <f t="shared" si="400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3"/>
        <v>0</v>
      </c>
      <c r="T1810" s="126">
        <f t="shared" si="404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21">
        <v>7654.39</v>
      </c>
      <c r="F1811" s="75">
        <f t="shared" si="405"/>
        <v>7654.39</v>
      </c>
      <c r="G1811" s="75">
        <f t="shared" si="402"/>
        <v>6123.512</v>
      </c>
      <c r="H1811" s="76">
        <v>32</v>
      </c>
      <c r="I1811" s="72"/>
      <c r="J1811" s="72"/>
      <c r="K1811" s="75" t="str">
        <f t="shared" si="400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3"/>
        <v>0</v>
      </c>
      <c r="T1811" s="126">
        <f t="shared" si="404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21">
        <v>8134.73</v>
      </c>
      <c r="F1812" s="75">
        <f t="shared" si="405"/>
        <v>8134.73</v>
      </c>
      <c r="G1812" s="75">
        <f t="shared" si="402"/>
        <v>6507.784</v>
      </c>
      <c r="H1812" s="76">
        <v>5</v>
      </c>
      <c r="I1812" s="72"/>
      <c r="J1812" s="72"/>
      <c r="K1812" s="75" t="str">
        <f t="shared" si="400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3"/>
        <v>0</v>
      </c>
      <c r="T1812" s="126">
        <f t="shared" si="404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21">
        <v>12205.37</v>
      </c>
      <c r="F1813" s="75">
        <f t="shared" si="405"/>
        <v>12205.37</v>
      </c>
      <c r="G1813" s="75">
        <f t="shared" si="402"/>
        <v>9764.296</v>
      </c>
      <c r="H1813" s="76">
        <v>3</v>
      </c>
      <c r="I1813" s="72"/>
      <c r="J1813" s="72"/>
      <c r="K1813" s="75" t="str">
        <f t="shared" si="400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3"/>
        <v>0</v>
      </c>
      <c r="T1813" s="126">
        <f t="shared" si="404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21">
        <v>10152.33</v>
      </c>
      <c r="F1814" s="75">
        <f t="shared" si="405"/>
        <v>10152.33</v>
      </c>
      <c r="G1814" s="75">
        <f t="shared" si="402"/>
        <v>8121.864</v>
      </c>
      <c r="H1814" s="76">
        <v>8</v>
      </c>
      <c r="I1814" s="72"/>
      <c r="J1814" s="72"/>
      <c r="K1814" s="75" t="str">
        <f t="shared" si="400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3"/>
        <v>0</v>
      </c>
      <c r="T1814" s="126">
        <f t="shared" si="404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21">
        <v>10152.33</v>
      </c>
      <c r="F1815" s="75">
        <f t="shared" si="405"/>
        <v>10152.33</v>
      </c>
      <c r="G1815" s="75">
        <f t="shared" si="402"/>
        <v>8121.864</v>
      </c>
      <c r="H1815" s="76">
        <v>8</v>
      </c>
      <c r="I1815" s="72"/>
      <c r="J1815" s="72"/>
      <c r="K1815" s="75" t="str">
        <f t="shared" si="400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3"/>
        <v>0</v>
      </c>
      <c r="T1815" s="126">
        <f t="shared" si="404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21">
        <v>10152.33</v>
      </c>
      <c r="F1816" s="75">
        <f t="shared" si="405"/>
        <v>10152.33</v>
      </c>
      <c r="G1816" s="75">
        <f t="shared" si="402"/>
        <v>8121.864</v>
      </c>
      <c r="H1816" s="76">
        <v>8</v>
      </c>
      <c r="I1816" s="72"/>
      <c r="J1816" s="72"/>
      <c r="K1816" s="75" t="str">
        <f t="shared" si="400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3"/>
        <v>0</v>
      </c>
      <c r="T1816" s="126">
        <f t="shared" si="404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21">
        <v>10152.33</v>
      </c>
      <c r="F1817" s="75">
        <f t="shared" si="405"/>
        <v>10152.33</v>
      </c>
      <c r="G1817" s="75">
        <f t="shared" si="402"/>
        <v>8121.864</v>
      </c>
      <c r="H1817" s="76">
        <v>7</v>
      </c>
      <c r="I1817" s="72"/>
      <c r="J1817" s="72"/>
      <c r="K1817" s="75" t="str">
        <f t="shared" si="400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3"/>
        <v>0</v>
      </c>
      <c r="T1817" s="126">
        <f t="shared" si="404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21">
        <v>10152.33</v>
      </c>
      <c r="F1818" s="75">
        <f t="shared" si="405"/>
        <v>10152.33</v>
      </c>
      <c r="G1818" s="75">
        <f t="shared" si="402"/>
        <v>8121.864</v>
      </c>
      <c r="H1818" s="76">
        <v>10</v>
      </c>
      <c r="I1818" s="72"/>
      <c r="J1818" s="72"/>
      <c r="K1818" s="75" t="str">
        <f t="shared" si="400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6">Q1818/M1818*D1818</f>
        <v>0</v>
      </c>
      <c r="T1818" s="126">
        <f t="shared" ref="T1818:T1826" si="407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21">
        <v>12205.37</v>
      </c>
      <c r="F1819" s="75">
        <f t="shared" si="405"/>
        <v>12205.37</v>
      </c>
      <c r="G1819" s="75">
        <f t="shared" si="402"/>
        <v>9764.296</v>
      </c>
      <c r="H1819" s="76">
        <v>2</v>
      </c>
      <c r="I1819" s="72"/>
      <c r="J1819" s="72"/>
      <c r="K1819" s="75" t="str">
        <f t="shared" si="400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6"/>
        <v>0</v>
      </c>
      <c r="T1819" s="126">
        <f t="shared" si="407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21">
        <v>19252.34</v>
      </c>
      <c r="F1820" s="75">
        <f t="shared" si="405"/>
        <v>19252.34</v>
      </c>
      <c r="G1820" s="75">
        <f t="shared" si="402"/>
        <v>15401.872</v>
      </c>
      <c r="H1820" s="76">
        <v>6</v>
      </c>
      <c r="I1820" s="72"/>
      <c r="J1820" s="72"/>
      <c r="K1820" s="75" t="str">
        <f t="shared" si="400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6"/>
        <v>0</v>
      </c>
      <c r="T1820" s="126">
        <f t="shared" si="407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21">
        <v>15214.6</v>
      </c>
      <c r="F1821" s="75">
        <f t="shared" si="405"/>
        <v>15214.6</v>
      </c>
      <c r="G1821" s="75">
        <f t="shared" si="402"/>
        <v>12171.68</v>
      </c>
      <c r="H1821" s="76">
        <v>6</v>
      </c>
      <c r="I1821" s="72"/>
      <c r="J1821" s="72"/>
      <c r="K1821" s="75" t="str">
        <f t="shared" si="400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6"/>
        <v>0</v>
      </c>
      <c r="T1821" s="126">
        <f t="shared" si="407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21">
        <v>15214.6</v>
      </c>
      <c r="F1822" s="75">
        <f t="shared" si="405"/>
        <v>15214.6</v>
      </c>
      <c r="G1822" s="75">
        <f t="shared" si="402"/>
        <v>12171.68</v>
      </c>
      <c r="H1822" s="76">
        <v>6</v>
      </c>
      <c r="I1822" s="72"/>
      <c r="J1822" s="72"/>
      <c r="K1822" s="75" t="str">
        <f t="shared" si="400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6"/>
        <v>0</v>
      </c>
      <c r="T1822" s="126">
        <f t="shared" si="407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21">
        <v>15214.6</v>
      </c>
      <c r="F1823" s="75">
        <f t="shared" si="405"/>
        <v>15214.6</v>
      </c>
      <c r="G1823" s="75">
        <f t="shared" si="402"/>
        <v>12171.68</v>
      </c>
      <c r="H1823" s="76">
        <v>6</v>
      </c>
      <c r="I1823" s="72"/>
      <c r="J1823" s="72"/>
      <c r="K1823" s="75" t="str">
        <f t="shared" si="400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6"/>
        <v>0</v>
      </c>
      <c r="T1823" s="126">
        <f t="shared" si="407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21">
        <v>15214.6</v>
      </c>
      <c r="F1824" s="75">
        <f t="shared" si="405"/>
        <v>15214.6</v>
      </c>
      <c r="G1824" s="75">
        <f t="shared" si="402"/>
        <v>12171.68</v>
      </c>
      <c r="H1824" s="76">
        <v>6</v>
      </c>
      <c r="I1824" s="72"/>
      <c r="J1824" s="72"/>
      <c r="K1824" s="75" t="str">
        <f t="shared" si="400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6"/>
        <v>0</v>
      </c>
      <c r="T1824" s="126">
        <f t="shared" si="407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21">
        <v>15214.6</v>
      </c>
      <c r="F1825" s="75">
        <f t="shared" si="405"/>
        <v>15214.6</v>
      </c>
      <c r="G1825" s="75">
        <f t="shared" si="402"/>
        <v>12171.68</v>
      </c>
      <c r="H1825" s="78"/>
      <c r="I1825" s="72"/>
      <c r="J1825" s="72"/>
      <c r="K1825" s="75" t="str">
        <f t="shared" si="400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6"/>
        <v>0</v>
      </c>
      <c r="T1825" s="126">
        <f t="shared" si="407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21">
        <v>19252.34</v>
      </c>
      <c r="F1826" s="75">
        <f t="shared" si="405"/>
        <v>19252.34</v>
      </c>
      <c r="G1826" s="75">
        <f t="shared" si="402"/>
        <v>15401.872</v>
      </c>
      <c r="H1826" s="76">
        <v>6</v>
      </c>
      <c r="I1826" s="72"/>
      <c r="J1826" s="72"/>
      <c r="K1826" s="75" t="str">
        <f t="shared" si="400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6"/>
        <v>0</v>
      </c>
      <c r="T1826" s="126">
        <f t="shared" si="407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21"/>
      <c r="F1827" s="75"/>
      <c r="G1827" s="75"/>
      <c r="H1827" s="78"/>
      <c r="I1827" s="72"/>
      <c r="J1827" s="72"/>
      <c r="K1827" s="75" t="str">
        <f t="shared" si="400"/>
        <v/>
      </c>
      <c r="L1827" s="72"/>
      <c r="M1827" s="72"/>
      <c r="N1827" s="149"/>
      <c r="O1827" s="149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21">
        <v>3174.13</v>
      </c>
      <c r="F1828" s="75">
        <f t="shared" ref="F1828:F1859" si="408">E1828-E1828*$G$2%</f>
        <v>3174.13</v>
      </c>
      <c r="G1828" s="75">
        <f t="shared" ref="G1828:G1849" si="409">E1828-(20*E1828/100)</f>
        <v>2539.304</v>
      </c>
      <c r="H1828" s="76">
        <v>3</v>
      </c>
      <c r="I1828" s="72"/>
      <c r="J1828" s="72"/>
      <c r="K1828" s="75" t="str">
        <f t="shared" si="400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10">Q1828/M1828*D1828</f>
        <v>0</v>
      </c>
      <c r="T1828" s="126">
        <f t="shared" ref="T1828:T1859" si="411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21">
        <v>2952.4</v>
      </c>
      <c r="F1829" s="75">
        <f t="shared" si="408"/>
        <v>2952.4</v>
      </c>
      <c r="G1829" s="75">
        <f t="shared" si="409"/>
        <v>2361.92</v>
      </c>
      <c r="H1829" s="78"/>
      <c r="I1829" s="72"/>
      <c r="J1829" s="72" t="s">
        <v>361</v>
      </c>
      <c r="K1829" s="75" t="str">
        <f t="shared" si="400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10"/>
        <v>0</v>
      </c>
      <c r="T1829" s="126">
        <f t="shared" si="411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21">
        <v>2952.4</v>
      </c>
      <c r="F1830" s="75">
        <f t="shared" si="408"/>
        <v>2952.4</v>
      </c>
      <c r="G1830" s="75">
        <f t="shared" si="409"/>
        <v>2361.92</v>
      </c>
      <c r="H1830" s="76">
        <v>13</v>
      </c>
      <c r="I1830" s="72"/>
      <c r="J1830" s="72"/>
      <c r="K1830" s="75" t="str">
        <f t="shared" si="400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10"/>
        <v>0</v>
      </c>
      <c r="T1830" s="126">
        <f t="shared" si="411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21">
        <v>2952.4</v>
      </c>
      <c r="F1831" s="75">
        <f t="shared" si="408"/>
        <v>2952.4</v>
      </c>
      <c r="G1831" s="75">
        <f t="shared" si="409"/>
        <v>2361.92</v>
      </c>
      <c r="H1831" s="76">
        <v>13</v>
      </c>
      <c r="I1831" s="72"/>
      <c r="J1831" s="72"/>
      <c r="K1831" s="75" t="str">
        <f t="shared" si="400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10"/>
        <v>0</v>
      </c>
      <c r="T1831" s="126">
        <f t="shared" si="411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21">
        <v>2952.4</v>
      </c>
      <c r="F1832" s="75">
        <f t="shared" si="408"/>
        <v>2952.4</v>
      </c>
      <c r="G1832" s="75">
        <f t="shared" si="409"/>
        <v>2361.92</v>
      </c>
      <c r="H1832" s="76">
        <v>12</v>
      </c>
      <c r="I1832" s="72"/>
      <c r="J1832" s="72"/>
      <c r="K1832" s="75" t="str">
        <f t="shared" si="400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10"/>
        <v>0</v>
      </c>
      <c r="T1832" s="126">
        <f t="shared" si="411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21">
        <v>2825.76</v>
      </c>
      <c r="F1833" s="75">
        <f t="shared" si="408"/>
        <v>2825.76</v>
      </c>
      <c r="G1833" s="75">
        <f t="shared" si="409"/>
        <v>2260.608</v>
      </c>
      <c r="H1833" s="76">
        <v>11</v>
      </c>
      <c r="I1833" s="72"/>
      <c r="J1833" s="72"/>
      <c r="K1833" s="75" t="str">
        <f t="shared" si="400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10"/>
        <v>0</v>
      </c>
      <c r="T1833" s="126">
        <f t="shared" si="411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21">
        <v>3212.5</v>
      </c>
      <c r="F1834" s="75">
        <f t="shared" si="408"/>
        <v>3212.5</v>
      </c>
      <c r="G1834" s="75">
        <f t="shared" si="409"/>
        <v>2570</v>
      </c>
      <c r="H1834" s="76">
        <v>5</v>
      </c>
      <c r="I1834" s="72"/>
      <c r="J1834" s="72"/>
      <c r="K1834" s="75" t="str">
        <f t="shared" ref="K1834:K1897" si="412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10"/>
        <v>0</v>
      </c>
      <c r="T1834" s="126">
        <f t="shared" si="411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21">
        <v>2015.33</v>
      </c>
      <c r="F1835" s="75">
        <f t="shared" si="408"/>
        <v>2015.33</v>
      </c>
      <c r="G1835" s="75">
        <f t="shared" si="409"/>
        <v>1612.264</v>
      </c>
      <c r="H1835" s="76">
        <v>6</v>
      </c>
      <c r="I1835" s="72"/>
      <c r="J1835" s="72"/>
      <c r="K1835" s="75" t="str">
        <f t="shared" si="412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10"/>
        <v>0</v>
      </c>
      <c r="T1835" s="126">
        <f t="shared" si="411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21">
        <v>1956.74</v>
      </c>
      <c r="F1836" s="75">
        <f t="shared" si="408"/>
        <v>1956.74</v>
      </c>
      <c r="G1836" s="75">
        <f t="shared" si="409"/>
        <v>1565.392</v>
      </c>
      <c r="H1836" s="78"/>
      <c r="I1836" s="72"/>
      <c r="J1836" s="72"/>
      <c r="K1836" s="75" t="str">
        <f t="shared" si="412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10"/>
        <v>0</v>
      </c>
      <c r="T1836" s="126">
        <f t="shared" si="411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21">
        <v>1956.74</v>
      </c>
      <c r="F1837" s="75">
        <f t="shared" si="408"/>
        <v>1956.74</v>
      </c>
      <c r="G1837" s="75">
        <f t="shared" si="409"/>
        <v>1565.392</v>
      </c>
      <c r="H1837" s="76">
        <v>6</v>
      </c>
      <c r="I1837" s="72"/>
      <c r="J1837" s="72"/>
      <c r="K1837" s="75" t="str">
        <f t="shared" si="412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10"/>
        <v>0</v>
      </c>
      <c r="T1837" s="126">
        <f t="shared" si="411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21">
        <v>1956.74</v>
      </c>
      <c r="F1838" s="75">
        <f t="shared" si="408"/>
        <v>1956.74</v>
      </c>
      <c r="G1838" s="75">
        <f t="shared" si="409"/>
        <v>1565.392</v>
      </c>
      <c r="H1838" s="76">
        <v>6</v>
      </c>
      <c r="I1838" s="72"/>
      <c r="J1838" s="72"/>
      <c r="K1838" s="75" t="str">
        <f t="shared" si="412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10"/>
        <v>0</v>
      </c>
      <c r="T1838" s="126">
        <f t="shared" si="411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21">
        <v>1956.74</v>
      </c>
      <c r="F1839" s="75">
        <f t="shared" si="408"/>
        <v>1956.74</v>
      </c>
      <c r="G1839" s="75">
        <f t="shared" si="409"/>
        <v>1565.392</v>
      </c>
      <c r="H1839" s="76">
        <v>9</v>
      </c>
      <c r="I1839" s="72"/>
      <c r="J1839" s="72"/>
      <c r="K1839" s="75" t="str">
        <f t="shared" si="412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10"/>
        <v>0</v>
      </c>
      <c r="T1839" s="126">
        <f t="shared" si="411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21">
        <v>1900.7</v>
      </c>
      <c r="F1840" s="75">
        <f t="shared" si="408"/>
        <v>1900.7</v>
      </c>
      <c r="G1840" s="75">
        <f t="shared" si="409"/>
        <v>1520.56</v>
      </c>
      <c r="H1840" s="76">
        <v>17</v>
      </c>
      <c r="I1840" s="72"/>
      <c r="J1840" s="72"/>
      <c r="K1840" s="75" t="str">
        <f t="shared" si="412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10"/>
        <v>0</v>
      </c>
      <c r="T1840" s="126">
        <f t="shared" si="411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21">
        <v>3107.31</v>
      </c>
      <c r="F1841" s="75">
        <f t="shared" si="408"/>
        <v>3107.31</v>
      </c>
      <c r="G1841" s="75">
        <f t="shared" si="409"/>
        <v>2485.848</v>
      </c>
      <c r="H1841" s="76">
        <v>10</v>
      </c>
      <c r="I1841" s="72"/>
      <c r="J1841" s="72"/>
      <c r="K1841" s="75" t="str">
        <f t="shared" si="412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10"/>
        <v>0</v>
      </c>
      <c r="T1841" s="126">
        <f t="shared" si="411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21">
        <v>2015.71</v>
      </c>
      <c r="F1842" s="75">
        <f t="shared" si="408"/>
        <v>2015.71</v>
      </c>
      <c r="G1842" s="75">
        <f t="shared" si="409"/>
        <v>1612.568</v>
      </c>
      <c r="H1842" s="76">
        <v>7</v>
      </c>
      <c r="I1842" s="72"/>
      <c r="J1842" s="72"/>
      <c r="K1842" s="75" t="str">
        <f t="shared" si="412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10"/>
        <v>0</v>
      </c>
      <c r="T1842" s="126">
        <f t="shared" si="411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21">
        <v>1986.57</v>
      </c>
      <c r="F1843" s="75">
        <f t="shared" si="408"/>
        <v>1986.57</v>
      </c>
      <c r="G1843" s="75">
        <f t="shared" si="409"/>
        <v>1589.256</v>
      </c>
      <c r="H1843" s="76">
        <v>18</v>
      </c>
      <c r="I1843" s="72"/>
      <c r="J1843" s="72"/>
      <c r="K1843" s="75" t="str">
        <f t="shared" si="412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10"/>
        <v>0</v>
      </c>
      <c r="T1843" s="126">
        <f t="shared" si="411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21">
        <v>1986.57</v>
      </c>
      <c r="F1844" s="75">
        <f t="shared" si="408"/>
        <v>1986.57</v>
      </c>
      <c r="G1844" s="75">
        <f t="shared" si="409"/>
        <v>1589.256</v>
      </c>
      <c r="H1844" s="76">
        <v>20</v>
      </c>
      <c r="I1844" s="72"/>
      <c r="J1844" s="72"/>
      <c r="K1844" s="75" t="str">
        <f t="shared" si="412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10"/>
        <v>0</v>
      </c>
      <c r="T1844" s="126">
        <f t="shared" si="411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21">
        <v>1986.57</v>
      </c>
      <c r="F1845" s="75">
        <f t="shared" si="408"/>
        <v>1986.57</v>
      </c>
      <c r="G1845" s="75">
        <f t="shared" si="409"/>
        <v>1589.256</v>
      </c>
      <c r="H1845" s="76">
        <v>16</v>
      </c>
      <c r="I1845" s="72"/>
      <c r="J1845" s="72"/>
      <c r="K1845" s="75" t="str">
        <f t="shared" si="412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10"/>
        <v>0</v>
      </c>
      <c r="T1845" s="126">
        <f t="shared" si="411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21">
        <v>1986.57</v>
      </c>
      <c r="F1846" s="75">
        <f t="shared" si="408"/>
        <v>1986.57</v>
      </c>
      <c r="G1846" s="75">
        <f t="shared" si="409"/>
        <v>1589.256</v>
      </c>
      <c r="H1846" s="76">
        <v>18</v>
      </c>
      <c r="I1846" s="72"/>
      <c r="J1846" s="72"/>
      <c r="K1846" s="75" t="str">
        <f t="shared" si="412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10"/>
        <v>0</v>
      </c>
      <c r="T1846" s="126">
        <f t="shared" si="411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21">
        <v>1986.57</v>
      </c>
      <c r="F1847" s="75">
        <f t="shared" si="408"/>
        <v>1986.57</v>
      </c>
      <c r="G1847" s="75">
        <f t="shared" si="409"/>
        <v>1589.256</v>
      </c>
      <c r="H1847" s="76">
        <v>3</v>
      </c>
      <c r="I1847" s="72"/>
      <c r="J1847" s="72"/>
      <c r="K1847" s="75" t="str">
        <f t="shared" si="412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10"/>
        <v>0</v>
      </c>
      <c r="T1847" s="126">
        <f t="shared" si="411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21">
        <v>3382.05</v>
      </c>
      <c r="F1848" s="75">
        <f t="shared" si="408"/>
        <v>3382.05</v>
      </c>
      <c r="G1848" s="75">
        <f t="shared" si="409"/>
        <v>2705.64</v>
      </c>
      <c r="H1848" s="76">
        <v>1</v>
      </c>
      <c r="I1848" s="72"/>
      <c r="J1848" s="72" t="s">
        <v>361</v>
      </c>
      <c r="K1848" s="75" t="str">
        <f t="shared" si="412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10"/>
        <v>0</v>
      </c>
      <c r="T1848" s="126">
        <f t="shared" si="411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21">
        <v>2609.54</v>
      </c>
      <c r="F1849" s="75">
        <f t="shared" si="408"/>
        <v>2609.54</v>
      </c>
      <c r="G1849" s="75">
        <f t="shared" si="409"/>
        <v>2087.632</v>
      </c>
      <c r="H1849" s="76">
        <v>8</v>
      </c>
      <c r="I1849" s="72"/>
      <c r="J1849" s="72"/>
      <c r="K1849" s="75" t="str">
        <f t="shared" si="412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10"/>
        <v>0</v>
      </c>
      <c r="T1849" s="126">
        <f t="shared" si="411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21">
        <v>2539.07</v>
      </c>
      <c r="F1850" s="75">
        <f t="shared" si="408"/>
        <v>2539.07</v>
      </c>
      <c r="G1850" s="75">
        <f t="shared" ref="G1850:G1913" si="413">E1850-(20*E1850/100)</f>
        <v>2031.256</v>
      </c>
      <c r="H1850" s="76">
        <v>13</v>
      </c>
      <c r="I1850" s="72"/>
      <c r="J1850" s="72"/>
      <c r="K1850" s="75" t="str">
        <f t="shared" si="412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10"/>
        <v>0</v>
      </c>
      <c r="T1850" s="126">
        <f t="shared" si="411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21">
        <v>2539.07</v>
      </c>
      <c r="F1851" s="75">
        <f t="shared" si="408"/>
        <v>2539.07</v>
      </c>
      <c r="G1851" s="75">
        <f t="shared" si="413"/>
        <v>2031.256</v>
      </c>
      <c r="H1851" s="76">
        <v>18</v>
      </c>
      <c r="I1851" s="72"/>
      <c r="J1851" s="72"/>
      <c r="K1851" s="75" t="str">
        <f t="shared" si="412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10"/>
        <v>0</v>
      </c>
      <c r="T1851" s="126">
        <f t="shared" si="411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21">
        <v>2539.07</v>
      </c>
      <c r="F1852" s="75">
        <f t="shared" si="408"/>
        <v>2539.07</v>
      </c>
      <c r="G1852" s="75">
        <f t="shared" si="413"/>
        <v>2031.256</v>
      </c>
      <c r="H1852" s="76">
        <v>16</v>
      </c>
      <c r="I1852" s="72"/>
      <c r="J1852" s="72"/>
      <c r="K1852" s="75" t="str">
        <f t="shared" si="412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10"/>
        <v>0</v>
      </c>
      <c r="T1852" s="126">
        <f t="shared" si="411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21">
        <v>2539.07</v>
      </c>
      <c r="F1853" s="75">
        <f t="shared" si="408"/>
        <v>2539.07</v>
      </c>
      <c r="G1853" s="75">
        <f t="shared" si="413"/>
        <v>2031.256</v>
      </c>
      <c r="H1853" s="76">
        <v>14</v>
      </c>
      <c r="I1853" s="72"/>
      <c r="J1853" s="72"/>
      <c r="K1853" s="75" t="str">
        <f t="shared" si="412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10"/>
        <v>0</v>
      </c>
      <c r="T1853" s="126">
        <f t="shared" si="411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21">
        <v>2407.27</v>
      </c>
      <c r="F1854" s="75">
        <f t="shared" si="408"/>
        <v>2407.27</v>
      </c>
      <c r="G1854" s="75">
        <f t="shared" si="413"/>
        <v>1925.816</v>
      </c>
      <c r="H1854" s="76">
        <v>23</v>
      </c>
      <c r="I1854" s="72"/>
      <c r="J1854" s="72"/>
      <c r="K1854" s="75" t="str">
        <f t="shared" si="412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10"/>
        <v>0</v>
      </c>
      <c r="T1854" s="126">
        <f t="shared" si="411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21">
        <v>4085.28</v>
      </c>
      <c r="F1855" s="75">
        <f t="shared" si="408"/>
        <v>4085.28</v>
      </c>
      <c r="G1855" s="75">
        <f t="shared" si="413"/>
        <v>3268.224</v>
      </c>
      <c r="H1855" s="76">
        <v>8</v>
      </c>
      <c r="I1855" s="72"/>
      <c r="J1855" s="72"/>
      <c r="K1855" s="75" t="str">
        <f t="shared" si="412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10"/>
        <v>0</v>
      </c>
      <c r="T1855" s="126">
        <f t="shared" si="411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21">
        <v>3106.56</v>
      </c>
      <c r="F1856" s="75">
        <f t="shared" si="408"/>
        <v>3106.56</v>
      </c>
      <c r="G1856" s="75">
        <f t="shared" si="413"/>
        <v>2485.248</v>
      </c>
      <c r="H1856" s="76">
        <v>5</v>
      </c>
      <c r="I1856" s="72"/>
      <c r="J1856" s="72"/>
      <c r="K1856" s="75" t="str">
        <f t="shared" si="412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10"/>
        <v>0</v>
      </c>
      <c r="T1856" s="126">
        <f t="shared" si="411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21">
        <v>3029.8</v>
      </c>
      <c r="F1857" s="75">
        <f t="shared" si="408"/>
        <v>3029.8</v>
      </c>
      <c r="G1857" s="75">
        <f t="shared" si="413"/>
        <v>2423.84</v>
      </c>
      <c r="H1857" s="76">
        <v>8</v>
      </c>
      <c r="I1857" s="72"/>
      <c r="J1857" s="72"/>
      <c r="K1857" s="75" t="str">
        <f t="shared" si="412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10"/>
        <v>0</v>
      </c>
      <c r="T1857" s="126">
        <f t="shared" si="411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21">
        <v>3029.8</v>
      </c>
      <c r="F1858" s="75">
        <f t="shared" si="408"/>
        <v>3029.8</v>
      </c>
      <c r="G1858" s="75">
        <f t="shared" si="413"/>
        <v>2423.84</v>
      </c>
      <c r="H1858" s="78"/>
      <c r="I1858" s="72"/>
      <c r="J1858" s="72" t="s">
        <v>361</v>
      </c>
      <c r="K1858" s="75" t="str">
        <f t="shared" si="412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10"/>
        <v>0</v>
      </c>
      <c r="T1858" s="126">
        <f t="shared" si="411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21">
        <v>3029.8</v>
      </c>
      <c r="F1859" s="75">
        <f t="shared" si="408"/>
        <v>3029.8</v>
      </c>
      <c r="G1859" s="75">
        <f t="shared" si="413"/>
        <v>2423.84</v>
      </c>
      <c r="H1859" s="76">
        <v>3</v>
      </c>
      <c r="I1859" s="72"/>
      <c r="J1859" s="72"/>
      <c r="K1859" s="75" t="str">
        <f t="shared" si="412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10"/>
        <v>0</v>
      </c>
      <c r="T1859" s="126">
        <f t="shared" si="411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21">
        <v>3029.8</v>
      </c>
      <c r="F1860" s="75">
        <f t="shared" ref="F1860:F1891" si="414">E1860-E1860*$G$2%</f>
        <v>3029.8</v>
      </c>
      <c r="G1860" s="75">
        <f t="shared" si="413"/>
        <v>2423.84</v>
      </c>
      <c r="H1860" s="76">
        <v>14</v>
      </c>
      <c r="I1860" s="72"/>
      <c r="J1860" s="72"/>
      <c r="K1860" s="75" t="str">
        <f t="shared" si="412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5">Q1860/M1860*D1860</f>
        <v>0</v>
      </c>
      <c r="T1860" s="126">
        <f t="shared" ref="T1860:T1891" si="416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21">
        <v>2970.03</v>
      </c>
      <c r="F1861" s="75">
        <f t="shared" si="414"/>
        <v>2970.03</v>
      </c>
      <c r="G1861" s="75">
        <f t="shared" si="413"/>
        <v>2376.024</v>
      </c>
      <c r="H1861" s="76">
        <v>20</v>
      </c>
      <c r="I1861" s="72"/>
      <c r="J1861" s="72"/>
      <c r="K1861" s="75" t="str">
        <f t="shared" si="412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5"/>
        <v>0</v>
      </c>
      <c r="T1861" s="126">
        <f t="shared" si="416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21">
        <v>4699.24</v>
      </c>
      <c r="F1862" s="75">
        <f t="shared" si="414"/>
        <v>4699.24</v>
      </c>
      <c r="G1862" s="75">
        <f t="shared" si="413"/>
        <v>3759.392</v>
      </c>
      <c r="H1862" s="76">
        <v>5</v>
      </c>
      <c r="I1862" s="72"/>
      <c r="J1862" s="72"/>
      <c r="K1862" s="75" t="str">
        <f t="shared" si="412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5"/>
        <v>0</v>
      </c>
      <c r="T1862" s="126">
        <f t="shared" si="416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21">
        <v>3941.09</v>
      </c>
      <c r="F1863" s="75">
        <f t="shared" si="414"/>
        <v>3941.09</v>
      </c>
      <c r="G1863" s="75">
        <f t="shared" si="413"/>
        <v>3152.872</v>
      </c>
      <c r="H1863" s="76">
        <v>18</v>
      </c>
      <c r="I1863" s="72"/>
      <c r="J1863" s="72"/>
      <c r="K1863" s="75" t="str">
        <f t="shared" si="412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5"/>
        <v>0</v>
      </c>
      <c r="T1863" s="126">
        <f t="shared" si="416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21">
        <v>3855.74</v>
      </c>
      <c r="F1864" s="75">
        <f t="shared" si="414"/>
        <v>3855.74</v>
      </c>
      <c r="G1864" s="75">
        <f t="shared" si="413"/>
        <v>3084.592</v>
      </c>
      <c r="H1864" s="76">
        <v>13</v>
      </c>
      <c r="I1864" s="72"/>
      <c r="J1864" s="72"/>
      <c r="K1864" s="75" t="str">
        <f t="shared" si="412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5"/>
        <v>0</v>
      </c>
      <c r="T1864" s="126">
        <f t="shared" si="416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21">
        <v>3855.74</v>
      </c>
      <c r="F1865" s="75">
        <f t="shared" si="414"/>
        <v>3855.74</v>
      </c>
      <c r="G1865" s="75">
        <f t="shared" si="413"/>
        <v>3084.592</v>
      </c>
      <c r="H1865" s="76">
        <v>18</v>
      </c>
      <c r="I1865" s="72"/>
      <c r="J1865" s="72"/>
      <c r="K1865" s="75" t="str">
        <f t="shared" si="412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5"/>
        <v>0</v>
      </c>
      <c r="T1865" s="126">
        <f t="shared" si="416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21">
        <v>3855.74</v>
      </c>
      <c r="F1866" s="75">
        <f t="shared" si="414"/>
        <v>3855.74</v>
      </c>
      <c r="G1866" s="75">
        <f t="shared" si="413"/>
        <v>3084.592</v>
      </c>
      <c r="H1866" s="76">
        <v>21</v>
      </c>
      <c r="I1866" s="72"/>
      <c r="J1866" s="72"/>
      <c r="K1866" s="75" t="str">
        <f t="shared" si="412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5"/>
        <v>0</v>
      </c>
      <c r="T1866" s="126">
        <f t="shared" si="416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21">
        <v>3855.74</v>
      </c>
      <c r="F1867" s="75">
        <f t="shared" si="414"/>
        <v>3855.74</v>
      </c>
      <c r="G1867" s="75">
        <f t="shared" si="413"/>
        <v>3084.592</v>
      </c>
      <c r="H1867" s="76">
        <v>26</v>
      </c>
      <c r="I1867" s="72"/>
      <c r="J1867" s="72"/>
      <c r="K1867" s="75" t="str">
        <f t="shared" si="412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5"/>
        <v>0</v>
      </c>
      <c r="T1867" s="126">
        <f t="shared" si="416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21">
        <v>3855.74</v>
      </c>
      <c r="F1868" s="75">
        <f t="shared" si="414"/>
        <v>3855.74</v>
      </c>
      <c r="G1868" s="75">
        <f t="shared" si="413"/>
        <v>3084.592</v>
      </c>
      <c r="H1868" s="76">
        <v>21</v>
      </c>
      <c r="I1868" s="72"/>
      <c r="J1868" s="72"/>
      <c r="K1868" s="75" t="str">
        <f t="shared" si="412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5"/>
        <v>0</v>
      </c>
      <c r="T1868" s="126">
        <f t="shared" si="416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21">
        <v>6308.2</v>
      </c>
      <c r="F1869" s="75">
        <f t="shared" si="414"/>
        <v>6308.2</v>
      </c>
      <c r="G1869" s="75">
        <f t="shared" si="413"/>
        <v>5046.56</v>
      </c>
      <c r="H1869" s="76">
        <v>4</v>
      </c>
      <c r="I1869" s="72"/>
      <c r="J1869" s="72"/>
      <c r="K1869" s="75" t="str">
        <f t="shared" si="412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5"/>
        <v>0</v>
      </c>
      <c r="T1869" s="126">
        <f t="shared" si="416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21">
        <v>4806.17</v>
      </c>
      <c r="F1870" s="75">
        <f t="shared" si="414"/>
        <v>4806.17</v>
      </c>
      <c r="G1870" s="75">
        <f t="shared" si="413"/>
        <v>3844.936</v>
      </c>
      <c r="H1870" s="76">
        <v>8</v>
      </c>
      <c r="I1870" s="72"/>
      <c r="J1870" s="72"/>
      <c r="K1870" s="75" t="str">
        <f t="shared" si="412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5"/>
        <v>0</v>
      </c>
      <c r="T1870" s="126">
        <f t="shared" si="416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21">
        <v>4806.17</v>
      </c>
      <c r="F1871" s="75">
        <f t="shared" si="414"/>
        <v>4806.17</v>
      </c>
      <c r="G1871" s="75">
        <f t="shared" si="413"/>
        <v>3844.936</v>
      </c>
      <c r="H1871" s="76">
        <v>9</v>
      </c>
      <c r="I1871" s="72"/>
      <c r="J1871" s="72"/>
      <c r="K1871" s="75" t="str">
        <f t="shared" si="412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5"/>
        <v>0</v>
      </c>
      <c r="T1871" s="126">
        <f t="shared" si="416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21">
        <v>4806.17</v>
      </c>
      <c r="F1872" s="75">
        <f t="shared" si="414"/>
        <v>4806.17</v>
      </c>
      <c r="G1872" s="75">
        <f t="shared" si="413"/>
        <v>3844.936</v>
      </c>
      <c r="H1872" s="76">
        <v>16</v>
      </c>
      <c r="I1872" s="72"/>
      <c r="J1872" s="72"/>
      <c r="K1872" s="75" t="str">
        <f t="shared" si="412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5"/>
        <v>0</v>
      </c>
      <c r="T1872" s="126">
        <f t="shared" si="416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21">
        <v>4806.17</v>
      </c>
      <c r="F1873" s="75">
        <f t="shared" si="414"/>
        <v>4806.17</v>
      </c>
      <c r="G1873" s="75">
        <f t="shared" si="413"/>
        <v>3844.936</v>
      </c>
      <c r="H1873" s="76">
        <v>12</v>
      </c>
      <c r="I1873" s="72"/>
      <c r="J1873" s="72"/>
      <c r="K1873" s="75" t="str">
        <f t="shared" si="412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5"/>
        <v>0</v>
      </c>
      <c r="T1873" s="126">
        <f t="shared" si="416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21">
        <v>4806.17</v>
      </c>
      <c r="F1874" s="75">
        <f t="shared" si="414"/>
        <v>4806.17</v>
      </c>
      <c r="G1874" s="75">
        <f t="shared" si="413"/>
        <v>3844.936</v>
      </c>
      <c r="H1874" s="76">
        <v>23</v>
      </c>
      <c r="I1874" s="72"/>
      <c r="J1874" s="72"/>
      <c r="K1874" s="75" t="str">
        <f t="shared" si="412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5"/>
        <v>0</v>
      </c>
      <c r="T1874" s="126">
        <f t="shared" si="416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21">
        <v>4675.39</v>
      </c>
      <c r="F1875" s="75">
        <f t="shared" si="414"/>
        <v>4675.39</v>
      </c>
      <c r="G1875" s="75">
        <f t="shared" si="413"/>
        <v>3740.312</v>
      </c>
      <c r="H1875" s="76">
        <v>15</v>
      </c>
      <c r="I1875" s="72"/>
      <c r="J1875" s="72"/>
      <c r="K1875" s="75" t="str">
        <f t="shared" si="412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5"/>
        <v>0</v>
      </c>
      <c r="T1875" s="126">
        <f t="shared" si="416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21">
        <v>7509.67</v>
      </c>
      <c r="F1876" s="75">
        <f t="shared" si="414"/>
        <v>7509.67</v>
      </c>
      <c r="G1876" s="75">
        <f t="shared" si="413"/>
        <v>6007.736</v>
      </c>
      <c r="H1876" s="76">
        <v>15</v>
      </c>
      <c r="I1876" s="72"/>
      <c r="J1876" s="72"/>
      <c r="K1876" s="75" t="str">
        <f t="shared" si="412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5"/>
        <v>0</v>
      </c>
      <c r="T1876" s="126">
        <f t="shared" si="416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21">
        <v>7417.76</v>
      </c>
      <c r="F1877" s="75">
        <f t="shared" si="414"/>
        <v>7417.76</v>
      </c>
      <c r="G1877" s="75">
        <f t="shared" si="413"/>
        <v>5934.208</v>
      </c>
      <c r="H1877" s="76">
        <v>16</v>
      </c>
      <c r="I1877" s="72"/>
      <c r="J1877" s="72"/>
      <c r="K1877" s="75" t="str">
        <f t="shared" si="412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5"/>
        <v>0</v>
      </c>
      <c r="T1877" s="126">
        <f t="shared" si="416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21">
        <v>6962.09</v>
      </c>
      <c r="F1878" s="75">
        <f t="shared" si="414"/>
        <v>6962.09</v>
      </c>
      <c r="G1878" s="75">
        <f t="shared" si="413"/>
        <v>5569.672</v>
      </c>
      <c r="H1878" s="76">
        <v>12</v>
      </c>
      <c r="I1878" s="72"/>
      <c r="J1878" s="72"/>
      <c r="K1878" s="75" t="str">
        <f t="shared" si="412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5"/>
        <v>0</v>
      </c>
      <c r="T1878" s="126">
        <f t="shared" si="416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21">
        <v>6962.09</v>
      </c>
      <c r="F1879" s="75">
        <f t="shared" si="414"/>
        <v>6962.09</v>
      </c>
      <c r="G1879" s="75">
        <f t="shared" si="413"/>
        <v>5569.672</v>
      </c>
      <c r="H1879" s="76">
        <v>14</v>
      </c>
      <c r="I1879" s="72"/>
      <c r="J1879" s="72"/>
      <c r="K1879" s="75" t="str">
        <f t="shared" si="412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5"/>
        <v>0</v>
      </c>
      <c r="T1879" s="126">
        <f t="shared" si="416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21">
        <v>6962.09</v>
      </c>
      <c r="F1880" s="75">
        <f t="shared" si="414"/>
        <v>6962.09</v>
      </c>
      <c r="G1880" s="75">
        <f t="shared" si="413"/>
        <v>5569.672</v>
      </c>
      <c r="H1880" s="76">
        <v>13</v>
      </c>
      <c r="I1880" s="72"/>
      <c r="J1880" s="72"/>
      <c r="K1880" s="75" t="str">
        <f t="shared" si="412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5"/>
        <v>0</v>
      </c>
      <c r="T1880" s="126">
        <f t="shared" si="416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21">
        <v>6962.09</v>
      </c>
      <c r="F1881" s="75">
        <f t="shared" si="414"/>
        <v>6962.09</v>
      </c>
      <c r="G1881" s="75">
        <f t="shared" si="413"/>
        <v>5569.672</v>
      </c>
      <c r="H1881" s="76">
        <v>20</v>
      </c>
      <c r="I1881" s="72"/>
      <c r="J1881" s="72"/>
      <c r="K1881" s="75" t="str">
        <f t="shared" si="412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5"/>
        <v>0</v>
      </c>
      <c r="T1881" s="126">
        <f t="shared" si="416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21">
        <v>6752.02</v>
      </c>
      <c r="F1882" s="75">
        <f t="shared" si="414"/>
        <v>6752.02</v>
      </c>
      <c r="G1882" s="75">
        <f t="shared" si="413"/>
        <v>5401.616</v>
      </c>
      <c r="H1882" s="76">
        <v>13</v>
      </c>
      <c r="I1882" s="72"/>
      <c r="J1882" s="72"/>
      <c r="K1882" s="75" t="str">
        <f t="shared" si="412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5"/>
        <v>0</v>
      </c>
      <c r="T1882" s="126">
        <f t="shared" si="416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21">
        <v>9324.16</v>
      </c>
      <c r="F1883" s="75">
        <f t="shared" si="414"/>
        <v>9324.16</v>
      </c>
      <c r="G1883" s="75">
        <f t="shared" si="413"/>
        <v>7459.328</v>
      </c>
      <c r="H1883" s="76">
        <v>4</v>
      </c>
      <c r="I1883" s="72"/>
      <c r="J1883" s="72"/>
      <c r="K1883" s="75" t="str">
        <f t="shared" si="412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5"/>
        <v>0</v>
      </c>
      <c r="T1883" s="126">
        <f t="shared" si="416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21">
        <v>4988.63</v>
      </c>
      <c r="F1884" s="75">
        <f t="shared" si="414"/>
        <v>4988.63</v>
      </c>
      <c r="G1884" s="75">
        <f t="shared" si="413"/>
        <v>3990.904</v>
      </c>
      <c r="H1884" s="76">
        <v>6</v>
      </c>
      <c r="I1884" s="72"/>
      <c r="J1884" s="72"/>
      <c r="K1884" s="75" t="str">
        <f t="shared" si="412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5"/>
        <v>0</v>
      </c>
      <c r="T1884" s="126">
        <f t="shared" si="416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21">
        <v>4802.34</v>
      </c>
      <c r="F1885" s="75">
        <f t="shared" si="414"/>
        <v>4802.34</v>
      </c>
      <c r="G1885" s="75">
        <f t="shared" si="413"/>
        <v>3841.872</v>
      </c>
      <c r="H1885" s="76">
        <v>9</v>
      </c>
      <c r="I1885" s="72"/>
      <c r="J1885" s="72"/>
      <c r="K1885" s="75" t="str">
        <f t="shared" si="412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5"/>
        <v>0</v>
      </c>
      <c r="T1885" s="126">
        <f t="shared" si="416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21">
        <v>4802.34</v>
      </c>
      <c r="F1886" s="75">
        <f t="shared" si="414"/>
        <v>4802.34</v>
      </c>
      <c r="G1886" s="75">
        <f t="shared" si="413"/>
        <v>3841.872</v>
      </c>
      <c r="H1886" s="76">
        <v>13</v>
      </c>
      <c r="I1886" s="72"/>
      <c r="J1886" s="72"/>
      <c r="K1886" s="75" t="str">
        <f t="shared" si="412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5"/>
        <v>0</v>
      </c>
      <c r="T1886" s="126">
        <f t="shared" si="416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21">
        <v>4802.34</v>
      </c>
      <c r="F1887" s="75">
        <f t="shared" si="414"/>
        <v>4802.34</v>
      </c>
      <c r="G1887" s="75">
        <f t="shared" si="413"/>
        <v>3841.872</v>
      </c>
      <c r="H1887" s="76">
        <v>13</v>
      </c>
      <c r="I1887" s="72"/>
      <c r="J1887" s="72"/>
      <c r="K1887" s="75" t="str">
        <f t="shared" si="412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5"/>
        <v>0</v>
      </c>
      <c r="T1887" s="126">
        <f t="shared" si="416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21">
        <v>4802.34</v>
      </c>
      <c r="F1888" s="75">
        <f t="shared" si="414"/>
        <v>4802.34</v>
      </c>
      <c r="G1888" s="75">
        <f t="shared" si="413"/>
        <v>3841.872</v>
      </c>
      <c r="H1888" s="76">
        <v>26</v>
      </c>
      <c r="I1888" s="72"/>
      <c r="J1888" s="72"/>
      <c r="K1888" s="75" t="str">
        <f t="shared" si="412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5"/>
        <v>0</v>
      </c>
      <c r="T1888" s="126">
        <f t="shared" si="416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21">
        <v>4722.6</v>
      </c>
      <c r="F1889" s="75">
        <f t="shared" si="414"/>
        <v>4722.6</v>
      </c>
      <c r="G1889" s="75">
        <f t="shared" si="413"/>
        <v>3778.08</v>
      </c>
      <c r="H1889" s="76">
        <v>25</v>
      </c>
      <c r="I1889" s="72"/>
      <c r="J1889" s="72"/>
      <c r="K1889" s="75" t="str">
        <f t="shared" si="412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5"/>
        <v>0</v>
      </c>
      <c r="T1889" s="126">
        <f t="shared" si="416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21">
        <v>8014.93</v>
      </c>
      <c r="F1890" s="75">
        <f t="shared" si="414"/>
        <v>8014.93</v>
      </c>
      <c r="G1890" s="75">
        <f t="shared" si="413"/>
        <v>6411.944</v>
      </c>
      <c r="H1890" s="76">
        <v>2</v>
      </c>
      <c r="I1890" s="72"/>
      <c r="J1890" s="72"/>
      <c r="K1890" s="75" t="str">
        <f t="shared" si="412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5"/>
        <v>0</v>
      </c>
      <c r="T1890" s="126">
        <f t="shared" si="416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21">
        <v>6007.17</v>
      </c>
      <c r="F1891" s="75">
        <f t="shared" si="414"/>
        <v>6007.17</v>
      </c>
      <c r="G1891" s="75">
        <f t="shared" si="413"/>
        <v>4805.736</v>
      </c>
      <c r="H1891" s="76">
        <v>10</v>
      </c>
      <c r="I1891" s="72"/>
      <c r="J1891" s="72"/>
      <c r="K1891" s="75" t="str">
        <f t="shared" si="412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5"/>
        <v>0</v>
      </c>
      <c r="T1891" s="126">
        <f t="shared" si="416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21">
        <v>5898.24</v>
      </c>
      <c r="F1892" s="75">
        <f t="shared" ref="F1892:F1918" si="417">E1892-E1892*$G$2%</f>
        <v>5898.24</v>
      </c>
      <c r="G1892" s="75">
        <f t="shared" si="413"/>
        <v>4718.592</v>
      </c>
      <c r="H1892" s="76">
        <v>24</v>
      </c>
      <c r="I1892" s="72"/>
      <c r="J1892" s="72"/>
      <c r="K1892" s="75" t="str">
        <f t="shared" si="412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8">Q1892/M1892*D1892</f>
        <v>0</v>
      </c>
      <c r="T1892" s="126">
        <f t="shared" ref="T1892:T1918" si="419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21">
        <v>5898.24</v>
      </c>
      <c r="F1893" s="75">
        <f t="shared" si="417"/>
        <v>5898.24</v>
      </c>
      <c r="G1893" s="75">
        <f t="shared" si="413"/>
        <v>4718.592</v>
      </c>
      <c r="H1893" s="76">
        <v>11</v>
      </c>
      <c r="I1893" s="72"/>
      <c r="J1893" s="72"/>
      <c r="K1893" s="75" t="str">
        <f t="shared" si="412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8"/>
        <v>0</v>
      </c>
      <c r="T1893" s="126">
        <f t="shared" si="419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21">
        <v>5898.24</v>
      </c>
      <c r="F1894" s="75">
        <f t="shared" si="417"/>
        <v>5898.24</v>
      </c>
      <c r="G1894" s="75">
        <f t="shared" si="413"/>
        <v>4718.592</v>
      </c>
      <c r="H1894" s="76">
        <v>31</v>
      </c>
      <c r="I1894" s="72"/>
      <c r="J1894" s="72"/>
      <c r="K1894" s="75" t="str">
        <f t="shared" si="412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8"/>
        <v>0</v>
      </c>
      <c r="T1894" s="126">
        <f t="shared" si="419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21">
        <v>5898.24</v>
      </c>
      <c r="F1895" s="75">
        <f t="shared" si="417"/>
        <v>5898.24</v>
      </c>
      <c r="G1895" s="75">
        <f t="shared" si="413"/>
        <v>4718.592</v>
      </c>
      <c r="H1895" s="76">
        <v>14</v>
      </c>
      <c r="I1895" s="72"/>
      <c r="J1895" s="72"/>
      <c r="K1895" s="75" t="str">
        <f t="shared" si="412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8"/>
        <v>0</v>
      </c>
      <c r="T1895" s="126">
        <f t="shared" si="419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21">
        <v>5602.74</v>
      </c>
      <c r="F1896" s="75">
        <f t="shared" si="417"/>
        <v>5602.74</v>
      </c>
      <c r="G1896" s="75">
        <f t="shared" si="413"/>
        <v>4482.192</v>
      </c>
      <c r="H1896" s="76">
        <v>29</v>
      </c>
      <c r="I1896" s="72"/>
      <c r="J1896" s="72"/>
      <c r="K1896" s="75" t="str">
        <f t="shared" si="412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8"/>
        <v>0</v>
      </c>
      <c r="T1896" s="126">
        <f t="shared" si="419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21">
        <v>9208.64</v>
      </c>
      <c r="F1897" s="75">
        <f t="shared" si="417"/>
        <v>9208.64</v>
      </c>
      <c r="G1897" s="75">
        <f t="shared" si="413"/>
        <v>7366.912</v>
      </c>
      <c r="H1897" s="76">
        <v>9</v>
      </c>
      <c r="I1897" s="72"/>
      <c r="J1897" s="72"/>
      <c r="K1897" s="75" t="str">
        <f t="shared" si="412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8"/>
        <v>0</v>
      </c>
      <c r="T1897" s="126">
        <f t="shared" si="419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21">
        <v>9008.64</v>
      </c>
      <c r="F1898" s="75">
        <f t="shared" si="417"/>
        <v>9008.64</v>
      </c>
      <c r="G1898" s="75">
        <f t="shared" si="413"/>
        <v>7206.912</v>
      </c>
      <c r="H1898" s="76">
        <v>4</v>
      </c>
      <c r="I1898" s="72"/>
      <c r="J1898" s="72"/>
      <c r="K1898" s="75" t="str">
        <f t="shared" ref="K1898:K1961" si="420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8"/>
        <v>0</v>
      </c>
      <c r="T1898" s="126">
        <f t="shared" si="419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21">
        <v>8937.22</v>
      </c>
      <c r="F1899" s="75">
        <f t="shared" si="417"/>
        <v>8937.22</v>
      </c>
      <c r="G1899" s="75">
        <f t="shared" si="413"/>
        <v>7149.776</v>
      </c>
      <c r="H1899" s="76">
        <v>11</v>
      </c>
      <c r="I1899" s="72"/>
      <c r="J1899" s="72"/>
      <c r="K1899" s="75" t="str">
        <f t="shared" si="420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8"/>
        <v>0</v>
      </c>
      <c r="T1899" s="126">
        <f t="shared" si="419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21">
        <v>8937.22</v>
      </c>
      <c r="F1900" s="75">
        <f t="shared" si="417"/>
        <v>8937.22</v>
      </c>
      <c r="G1900" s="75">
        <f t="shared" si="413"/>
        <v>7149.776</v>
      </c>
      <c r="H1900" s="76">
        <v>18</v>
      </c>
      <c r="I1900" s="72"/>
      <c r="J1900" s="72"/>
      <c r="K1900" s="75" t="str">
        <f t="shared" si="420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8"/>
        <v>0</v>
      </c>
      <c r="T1900" s="126">
        <f t="shared" si="419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21">
        <v>8937.22</v>
      </c>
      <c r="F1901" s="75">
        <f t="shared" si="417"/>
        <v>8937.22</v>
      </c>
      <c r="G1901" s="75">
        <f t="shared" si="413"/>
        <v>7149.776</v>
      </c>
      <c r="H1901" s="76">
        <v>14</v>
      </c>
      <c r="I1901" s="72"/>
      <c r="J1901" s="72"/>
      <c r="K1901" s="75" t="str">
        <f t="shared" si="420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8"/>
        <v>0</v>
      </c>
      <c r="T1901" s="126">
        <f t="shared" si="419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21">
        <v>8937.22</v>
      </c>
      <c r="F1902" s="75">
        <f t="shared" si="417"/>
        <v>8937.22</v>
      </c>
      <c r="G1902" s="75">
        <f t="shared" si="413"/>
        <v>7149.776</v>
      </c>
      <c r="H1902" s="76">
        <v>17</v>
      </c>
      <c r="I1902" s="72"/>
      <c r="J1902" s="72"/>
      <c r="K1902" s="75" t="str">
        <f t="shared" si="420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8"/>
        <v>0</v>
      </c>
      <c r="T1902" s="126">
        <f t="shared" si="419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21">
        <v>8425.94</v>
      </c>
      <c r="F1903" s="75">
        <f t="shared" si="417"/>
        <v>8425.94</v>
      </c>
      <c r="G1903" s="75">
        <f t="shared" si="413"/>
        <v>6740.752</v>
      </c>
      <c r="H1903" s="76">
        <v>24</v>
      </c>
      <c r="I1903" s="72"/>
      <c r="J1903" s="72"/>
      <c r="K1903" s="75" t="str">
        <f t="shared" si="420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8"/>
        <v>0</v>
      </c>
      <c r="T1903" s="126">
        <f t="shared" si="419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21">
        <v>12015.63</v>
      </c>
      <c r="F1904" s="75">
        <f t="shared" si="417"/>
        <v>12015.63</v>
      </c>
      <c r="G1904" s="75">
        <f t="shared" si="413"/>
        <v>9612.504</v>
      </c>
      <c r="H1904" s="76">
        <v>2</v>
      </c>
      <c r="I1904" s="72"/>
      <c r="J1904" s="72"/>
      <c r="K1904" s="75" t="str">
        <f t="shared" si="420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8"/>
        <v>0</v>
      </c>
      <c r="T1904" s="126">
        <f t="shared" si="419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21">
        <v>5404.6</v>
      </c>
      <c r="F1905" s="75">
        <f t="shared" si="417"/>
        <v>5404.6</v>
      </c>
      <c r="G1905" s="75">
        <f t="shared" si="413"/>
        <v>4323.68</v>
      </c>
      <c r="H1905" s="76">
        <v>3</v>
      </c>
      <c r="I1905" s="72"/>
      <c r="J1905" s="72"/>
      <c r="K1905" s="75" t="str">
        <f t="shared" si="420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8"/>
        <v>0</v>
      </c>
      <c r="T1905" s="126">
        <f t="shared" si="419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21">
        <v>5301.63</v>
      </c>
      <c r="F1906" s="75">
        <f t="shared" si="417"/>
        <v>5301.63</v>
      </c>
      <c r="G1906" s="75">
        <f t="shared" si="413"/>
        <v>4241.304</v>
      </c>
      <c r="H1906" s="76">
        <v>16</v>
      </c>
      <c r="I1906" s="72"/>
      <c r="J1906" s="72"/>
      <c r="K1906" s="75" t="str">
        <f t="shared" si="420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8"/>
        <v>0</v>
      </c>
      <c r="T1906" s="126">
        <f t="shared" si="419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21">
        <v>5506.96</v>
      </c>
      <c r="F1907" s="75">
        <f t="shared" si="417"/>
        <v>5506.96</v>
      </c>
      <c r="G1907" s="75">
        <f t="shared" si="413"/>
        <v>4405.568</v>
      </c>
      <c r="H1907" s="76">
        <v>11</v>
      </c>
      <c r="I1907" s="72"/>
      <c r="J1907" s="72"/>
      <c r="K1907" s="75" t="str">
        <f t="shared" si="420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8"/>
        <v>0</v>
      </c>
      <c r="T1907" s="126">
        <f t="shared" si="419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21">
        <v>5506.96</v>
      </c>
      <c r="F1908" s="75">
        <f t="shared" si="417"/>
        <v>5506.96</v>
      </c>
      <c r="G1908" s="75">
        <f t="shared" si="413"/>
        <v>4405.568</v>
      </c>
      <c r="H1908" s="76">
        <v>13</v>
      </c>
      <c r="I1908" s="72"/>
      <c r="J1908" s="72"/>
      <c r="K1908" s="75" t="str">
        <f t="shared" si="420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8"/>
        <v>0</v>
      </c>
      <c r="T1908" s="126">
        <f t="shared" si="419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21">
        <v>5506.96</v>
      </c>
      <c r="F1909" s="75">
        <f t="shared" si="417"/>
        <v>5506.96</v>
      </c>
      <c r="G1909" s="75">
        <f t="shared" si="413"/>
        <v>4405.568</v>
      </c>
      <c r="H1909" s="76">
        <v>18</v>
      </c>
      <c r="I1909" s="72"/>
      <c r="J1909" s="72"/>
      <c r="K1909" s="75" t="str">
        <f t="shared" si="420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8"/>
        <v>0</v>
      </c>
      <c r="T1909" s="126">
        <f t="shared" si="419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21">
        <v>5301.63</v>
      </c>
      <c r="F1910" s="75">
        <f t="shared" si="417"/>
        <v>5301.63</v>
      </c>
      <c r="G1910" s="75">
        <f t="shared" si="413"/>
        <v>4241.304</v>
      </c>
      <c r="H1910" s="76">
        <v>5</v>
      </c>
      <c r="I1910" s="72"/>
      <c r="J1910" s="72" t="s">
        <v>361</v>
      </c>
      <c r="K1910" s="75" t="str">
        <f t="shared" si="420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8"/>
        <v>0</v>
      </c>
      <c r="T1910" s="126">
        <f t="shared" si="419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21">
        <v>9233.84</v>
      </c>
      <c r="F1911" s="75">
        <f t="shared" si="417"/>
        <v>9233.84</v>
      </c>
      <c r="G1911" s="75">
        <f t="shared" si="413"/>
        <v>7387.072</v>
      </c>
      <c r="H1911" s="76">
        <v>5</v>
      </c>
      <c r="I1911" s="72"/>
      <c r="J1911" s="72"/>
      <c r="K1911" s="75" t="str">
        <f t="shared" si="420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8"/>
        <v>0</v>
      </c>
      <c r="T1911" s="126">
        <f t="shared" si="419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21">
        <v>7341.71</v>
      </c>
      <c r="F1912" s="75">
        <f t="shared" si="417"/>
        <v>7341.71</v>
      </c>
      <c r="G1912" s="75">
        <f t="shared" si="413"/>
        <v>5873.368</v>
      </c>
      <c r="H1912" s="76">
        <v>11</v>
      </c>
      <c r="I1912" s="72"/>
      <c r="J1912" s="72"/>
      <c r="K1912" s="75" t="str">
        <f t="shared" si="420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8"/>
        <v>0</v>
      </c>
      <c r="T1912" s="126">
        <f t="shared" si="419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21">
        <v>7156.22</v>
      </c>
      <c r="F1913" s="75">
        <f t="shared" si="417"/>
        <v>7156.22</v>
      </c>
      <c r="G1913" s="75">
        <f t="shared" si="413"/>
        <v>5724.976</v>
      </c>
      <c r="H1913" s="76">
        <v>12</v>
      </c>
      <c r="I1913" s="72"/>
      <c r="J1913" s="72"/>
      <c r="K1913" s="75" t="str">
        <f t="shared" si="420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8"/>
        <v>0</v>
      </c>
      <c r="T1913" s="126">
        <f t="shared" si="419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21">
        <v>7156.22</v>
      </c>
      <c r="F1914" s="75">
        <f t="shared" si="417"/>
        <v>7156.22</v>
      </c>
      <c r="G1914" s="75">
        <f t="shared" ref="G1914:G1977" si="421">E1914-(20*E1914/100)</f>
        <v>5724.976</v>
      </c>
      <c r="H1914" s="76">
        <v>12</v>
      </c>
      <c r="I1914" s="72"/>
      <c r="J1914" s="72"/>
      <c r="K1914" s="75" t="str">
        <f t="shared" si="420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8"/>
        <v>0</v>
      </c>
      <c r="T1914" s="126">
        <f t="shared" si="419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21">
        <v>7156.22</v>
      </c>
      <c r="F1915" s="75">
        <f t="shared" si="417"/>
        <v>7156.22</v>
      </c>
      <c r="G1915" s="75">
        <f t="shared" si="421"/>
        <v>5724.976</v>
      </c>
      <c r="H1915" s="76">
        <v>12</v>
      </c>
      <c r="I1915" s="72"/>
      <c r="J1915" s="72"/>
      <c r="K1915" s="75" t="str">
        <f t="shared" si="420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8"/>
        <v>0</v>
      </c>
      <c r="T1915" s="126">
        <f t="shared" si="419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21">
        <v>7156.22</v>
      </c>
      <c r="F1916" s="75">
        <f t="shared" si="417"/>
        <v>7156.22</v>
      </c>
      <c r="G1916" s="75">
        <f t="shared" si="421"/>
        <v>5724.976</v>
      </c>
      <c r="H1916" s="76">
        <v>12</v>
      </c>
      <c r="I1916" s="72"/>
      <c r="J1916" s="72"/>
      <c r="K1916" s="75" t="str">
        <f t="shared" si="420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8"/>
        <v>0</v>
      </c>
      <c r="T1916" s="126">
        <f t="shared" si="419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21">
        <v>6728.34</v>
      </c>
      <c r="F1917" s="75">
        <f t="shared" si="417"/>
        <v>6728.34</v>
      </c>
      <c r="G1917" s="75">
        <f t="shared" si="421"/>
        <v>5382.672</v>
      </c>
      <c r="H1917" s="76">
        <v>20</v>
      </c>
      <c r="I1917" s="72"/>
      <c r="J1917" s="72"/>
      <c r="K1917" s="75" t="str">
        <f t="shared" si="420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8"/>
        <v>0</v>
      </c>
      <c r="T1917" s="126">
        <f t="shared" si="419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21">
        <v>12954.47</v>
      </c>
      <c r="F1918" s="75">
        <f t="shared" si="417"/>
        <v>12954.47</v>
      </c>
      <c r="G1918" s="75">
        <f t="shared" si="421"/>
        <v>10363.576</v>
      </c>
      <c r="H1918" s="76">
        <v>4</v>
      </c>
      <c r="I1918" s="72"/>
      <c r="J1918" s="72"/>
      <c r="K1918" s="75" t="str">
        <f t="shared" si="420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8"/>
        <v>0</v>
      </c>
      <c r="T1918" s="126">
        <f t="shared" si="419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21"/>
      <c r="F1919" s="75"/>
      <c r="G1919" s="75"/>
      <c r="H1919" s="78"/>
      <c r="I1919" s="72"/>
      <c r="J1919" s="72"/>
      <c r="K1919" s="75" t="str">
        <f t="shared" si="420"/>
        <v/>
      </c>
      <c r="L1919" s="72"/>
      <c r="M1919" s="72"/>
      <c r="N1919" s="149"/>
      <c r="O1919" s="149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21">
        <v>7.75</v>
      </c>
      <c r="F1920" s="75">
        <f t="shared" ref="F1920:F1951" si="422">E1920-E1920*$G$2%</f>
        <v>7.75</v>
      </c>
      <c r="G1920" s="75">
        <f t="shared" si="421"/>
        <v>6.2</v>
      </c>
      <c r="H1920" s="78"/>
      <c r="I1920" s="72"/>
      <c r="J1920" s="72"/>
      <c r="K1920" s="75" t="str">
        <f t="shared" si="420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3">
        <v>4670042794579</v>
      </c>
      <c r="Q1920" s="137">
        <v>2.5</v>
      </c>
      <c r="R1920" s="138">
        <v>0.098022</v>
      </c>
      <c r="S1920" s="125">
        <f t="shared" ref="S1920:S1951" si="423">Q1920/(50*1)*D1920/50</f>
        <v>0</v>
      </c>
      <c r="T1920" s="126">
        <f t="shared" ref="T1920:T1951" si="424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21">
        <v>7.65</v>
      </c>
      <c r="F1921" s="75">
        <f t="shared" si="422"/>
        <v>7.65</v>
      </c>
      <c r="G1921" s="75">
        <f t="shared" si="421"/>
        <v>6.12</v>
      </c>
      <c r="H1921" s="76">
        <v>2700</v>
      </c>
      <c r="I1921" s="72"/>
      <c r="J1921" s="72"/>
      <c r="K1921" s="75" t="str">
        <f t="shared" si="420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3">
        <v>4670042794586</v>
      </c>
      <c r="Q1921" s="137">
        <v>2.5</v>
      </c>
      <c r="R1921" s="138">
        <v>0.098022</v>
      </c>
      <c r="S1921" s="125">
        <f t="shared" si="423"/>
        <v>0</v>
      </c>
      <c r="T1921" s="126">
        <f t="shared" si="424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21">
        <v>7.65</v>
      </c>
      <c r="F1922" s="75">
        <f t="shared" si="422"/>
        <v>7.65</v>
      </c>
      <c r="G1922" s="75">
        <f t="shared" si="421"/>
        <v>6.12</v>
      </c>
      <c r="H1922" s="76">
        <v>3000</v>
      </c>
      <c r="I1922" s="72"/>
      <c r="J1922" s="72"/>
      <c r="K1922" s="75" t="str">
        <f t="shared" si="420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3">
        <v>4670042794593</v>
      </c>
      <c r="Q1922" s="137">
        <v>2.5</v>
      </c>
      <c r="R1922" s="138">
        <v>0.098022</v>
      </c>
      <c r="S1922" s="125">
        <f t="shared" si="423"/>
        <v>0</v>
      </c>
      <c r="T1922" s="126">
        <f t="shared" si="424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21">
        <v>7.65</v>
      </c>
      <c r="F1923" s="75">
        <f t="shared" si="422"/>
        <v>7.65</v>
      </c>
      <c r="G1923" s="75">
        <f t="shared" si="421"/>
        <v>6.12</v>
      </c>
      <c r="H1923" s="76">
        <v>3850</v>
      </c>
      <c r="I1923" s="72"/>
      <c r="J1923" s="72"/>
      <c r="K1923" s="75" t="str">
        <f t="shared" si="420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3">
        <v>4670042794609</v>
      </c>
      <c r="Q1923" s="137">
        <v>2.5</v>
      </c>
      <c r="R1923" s="138">
        <v>0.098022</v>
      </c>
      <c r="S1923" s="125">
        <f t="shared" si="423"/>
        <v>0</v>
      </c>
      <c r="T1923" s="126">
        <f t="shared" si="424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21">
        <v>7.65</v>
      </c>
      <c r="F1924" s="75">
        <f t="shared" si="422"/>
        <v>7.65</v>
      </c>
      <c r="G1924" s="75">
        <f t="shared" si="421"/>
        <v>6.12</v>
      </c>
      <c r="H1924" s="76">
        <v>1900</v>
      </c>
      <c r="I1924" s="72"/>
      <c r="J1924" s="72"/>
      <c r="K1924" s="75" t="str">
        <f t="shared" si="420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3">
        <v>4670042794616</v>
      </c>
      <c r="Q1924" s="137">
        <v>2.5</v>
      </c>
      <c r="R1924" s="138">
        <v>0.098022</v>
      </c>
      <c r="S1924" s="125">
        <f t="shared" si="423"/>
        <v>0</v>
      </c>
      <c r="T1924" s="126">
        <f t="shared" si="424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21">
        <v>7.35</v>
      </c>
      <c r="F1925" s="75">
        <f t="shared" si="422"/>
        <v>7.35</v>
      </c>
      <c r="G1925" s="75">
        <f t="shared" si="421"/>
        <v>5.88</v>
      </c>
      <c r="H1925" s="78"/>
      <c r="I1925" s="72"/>
      <c r="J1925" s="72" t="s">
        <v>361</v>
      </c>
      <c r="K1925" s="75" t="str">
        <f t="shared" si="420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3">
        <v>4670042794623</v>
      </c>
      <c r="Q1925" s="137">
        <v>2.5</v>
      </c>
      <c r="R1925" s="138">
        <v>0.098022</v>
      </c>
      <c r="S1925" s="125">
        <f t="shared" si="423"/>
        <v>0</v>
      </c>
      <c r="T1925" s="126">
        <f t="shared" si="424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21">
        <v>28.14</v>
      </c>
      <c r="F1926" s="75">
        <f t="shared" si="422"/>
        <v>28.14</v>
      </c>
      <c r="G1926" s="75">
        <f t="shared" si="421"/>
        <v>22.512</v>
      </c>
      <c r="H1926" s="76">
        <v>600</v>
      </c>
      <c r="I1926" s="72"/>
      <c r="J1926" s="72"/>
      <c r="K1926" s="75" t="str">
        <f t="shared" si="420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3">
        <v>4670042795408</v>
      </c>
      <c r="Q1926" s="137">
        <v>2.5</v>
      </c>
      <c r="R1926" s="138">
        <v>0.069</v>
      </c>
      <c r="S1926" s="125">
        <f t="shared" si="423"/>
        <v>0</v>
      </c>
      <c r="T1926" s="126">
        <f t="shared" si="424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2"/>
        <v>11.02</v>
      </c>
      <c r="G1927" s="75">
        <f t="shared" si="421"/>
        <v>8.816</v>
      </c>
      <c r="H1927" s="76">
        <v>550</v>
      </c>
      <c r="I1927" s="72"/>
      <c r="J1927" s="72"/>
      <c r="K1927" s="75" t="str">
        <f t="shared" si="420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3">
        <v>4670042794630</v>
      </c>
      <c r="Q1927" s="137">
        <v>3.5</v>
      </c>
      <c r="R1927" s="138">
        <v>0.098022</v>
      </c>
      <c r="S1927" s="125">
        <f t="shared" si="423"/>
        <v>0</v>
      </c>
      <c r="T1927" s="126">
        <f t="shared" si="424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2"/>
        <v>10.85</v>
      </c>
      <c r="G1928" s="75">
        <f t="shared" si="421"/>
        <v>8.68</v>
      </c>
      <c r="H1928" s="76">
        <v>950</v>
      </c>
      <c r="I1928" s="72"/>
      <c r="J1928" s="72"/>
      <c r="K1928" s="75" t="str">
        <f t="shared" si="420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3">
        <v>4670042794647</v>
      </c>
      <c r="Q1928" s="137">
        <v>3.5</v>
      </c>
      <c r="R1928" s="138">
        <v>0.098022</v>
      </c>
      <c r="S1928" s="125">
        <f t="shared" si="423"/>
        <v>0</v>
      </c>
      <c r="T1928" s="126">
        <f t="shared" si="424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2"/>
        <v>10.85</v>
      </c>
      <c r="G1929" s="75">
        <f t="shared" si="421"/>
        <v>8.68</v>
      </c>
      <c r="H1929" s="76">
        <v>1350</v>
      </c>
      <c r="I1929" s="72"/>
      <c r="J1929" s="72"/>
      <c r="K1929" s="75" t="str">
        <f t="shared" si="420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3">
        <v>4670042794654</v>
      </c>
      <c r="Q1929" s="137">
        <v>3.5</v>
      </c>
      <c r="R1929" s="138">
        <v>0.098022</v>
      </c>
      <c r="S1929" s="125">
        <f t="shared" si="423"/>
        <v>0</v>
      </c>
      <c r="T1929" s="126">
        <f t="shared" si="424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2"/>
        <v>10.85</v>
      </c>
      <c r="G1930" s="75">
        <f t="shared" si="421"/>
        <v>8.68</v>
      </c>
      <c r="H1930" s="76">
        <v>1350</v>
      </c>
      <c r="I1930" s="72"/>
      <c r="J1930" s="72"/>
      <c r="K1930" s="75" t="str">
        <f t="shared" si="420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3">
        <v>4670042794661</v>
      </c>
      <c r="Q1930" s="137">
        <v>3.5</v>
      </c>
      <c r="R1930" s="138">
        <v>0.098022</v>
      </c>
      <c r="S1930" s="125">
        <f t="shared" si="423"/>
        <v>0</v>
      </c>
      <c r="T1930" s="126">
        <f t="shared" si="424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2"/>
        <v>10.85</v>
      </c>
      <c r="G1931" s="75">
        <f t="shared" si="421"/>
        <v>8.68</v>
      </c>
      <c r="H1931" s="76">
        <v>900</v>
      </c>
      <c r="I1931" s="72"/>
      <c r="J1931" s="72"/>
      <c r="K1931" s="75" t="str">
        <f t="shared" si="420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3">
        <v>4670042794678</v>
      </c>
      <c r="Q1931" s="137">
        <v>3.5</v>
      </c>
      <c r="R1931" s="138">
        <v>0.098022</v>
      </c>
      <c r="S1931" s="125">
        <f t="shared" si="423"/>
        <v>0</v>
      </c>
      <c r="T1931" s="126">
        <f t="shared" si="424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2"/>
        <v>10.24</v>
      </c>
      <c r="G1932" s="75">
        <f t="shared" si="421"/>
        <v>8.192</v>
      </c>
      <c r="H1932" s="78"/>
      <c r="I1932" s="72"/>
      <c r="J1932" s="72" t="s">
        <v>361</v>
      </c>
      <c r="K1932" s="75" t="str">
        <f t="shared" si="420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3">
        <v>4670042794685</v>
      </c>
      <c r="Q1932" s="137">
        <v>3.5</v>
      </c>
      <c r="R1932" s="138">
        <v>0.098022</v>
      </c>
      <c r="S1932" s="125">
        <f t="shared" si="423"/>
        <v>0</v>
      </c>
      <c r="T1932" s="126">
        <f t="shared" si="424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2"/>
        <v>32.25</v>
      </c>
      <c r="G1933" s="75">
        <f t="shared" si="421"/>
        <v>25.8</v>
      </c>
      <c r="H1933" s="76">
        <v>550</v>
      </c>
      <c r="I1933" s="72"/>
      <c r="J1933" s="72"/>
      <c r="K1933" s="75" t="str">
        <f t="shared" si="420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3">
        <v>4670042795415</v>
      </c>
      <c r="Q1933" s="137">
        <v>3.5</v>
      </c>
      <c r="R1933" s="138">
        <v>0.098022</v>
      </c>
      <c r="S1933" s="125">
        <f t="shared" si="423"/>
        <v>0</v>
      </c>
      <c r="T1933" s="126">
        <f t="shared" si="424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21">
        <v>13.28</v>
      </c>
      <c r="F1934" s="75">
        <f t="shared" si="422"/>
        <v>13.28</v>
      </c>
      <c r="G1934" s="75">
        <f t="shared" si="421"/>
        <v>10.624</v>
      </c>
      <c r="H1934" s="76">
        <v>50</v>
      </c>
      <c r="I1934" s="72"/>
      <c r="J1934" s="72"/>
      <c r="K1934" s="75" t="str">
        <f t="shared" si="420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3">
        <v>4670042794692</v>
      </c>
      <c r="Q1934" s="137">
        <v>3.8</v>
      </c>
      <c r="R1934" s="138">
        <v>0.098022</v>
      </c>
      <c r="S1934" s="125">
        <f t="shared" si="423"/>
        <v>0</v>
      </c>
      <c r="T1934" s="126">
        <f t="shared" si="424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21">
        <v>12.78</v>
      </c>
      <c r="F1935" s="75">
        <f t="shared" si="422"/>
        <v>12.78</v>
      </c>
      <c r="G1935" s="75">
        <f t="shared" si="421"/>
        <v>10.224</v>
      </c>
      <c r="H1935" s="76">
        <v>750</v>
      </c>
      <c r="I1935" s="72"/>
      <c r="J1935" s="72"/>
      <c r="K1935" s="75" t="str">
        <f t="shared" si="420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3">
        <v>4670042794708</v>
      </c>
      <c r="Q1935" s="137">
        <v>3.8</v>
      </c>
      <c r="R1935" s="138">
        <v>0.098022</v>
      </c>
      <c r="S1935" s="125">
        <f t="shared" si="423"/>
        <v>0</v>
      </c>
      <c r="T1935" s="126">
        <f t="shared" si="424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21">
        <v>12.78</v>
      </c>
      <c r="F1936" s="75">
        <f t="shared" si="422"/>
        <v>12.78</v>
      </c>
      <c r="G1936" s="75">
        <f t="shared" si="421"/>
        <v>10.224</v>
      </c>
      <c r="H1936" s="76">
        <v>2250</v>
      </c>
      <c r="I1936" s="72"/>
      <c r="J1936" s="72"/>
      <c r="K1936" s="75" t="str">
        <f t="shared" si="420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3">
        <v>4670042794715</v>
      </c>
      <c r="Q1936" s="137">
        <v>3.8</v>
      </c>
      <c r="R1936" s="138">
        <v>0.098022</v>
      </c>
      <c r="S1936" s="125">
        <f t="shared" si="423"/>
        <v>0</v>
      </c>
      <c r="T1936" s="126">
        <f t="shared" si="424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21">
        <v>12.78</v>
      </c>
      <c r="F1937" s="75">
        <f t="shared" si="422"/>
        <v>12.78</v>
      </c>
      <c r="G1937" s="75">
        <f t="shared" si="421"/>
        <v>10.224</v>
      </c>
      <c r="H1937" s="76">
        <v>950</v>
      </c>
      <c r="I1937" s="72"/>
      <c r="J1937" s="72"/>
      <c r="K1937" s="75" t="str">
        <f t="shared" si="420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3">
        <v>4670042794722</v>
      </c>
      <c r="Q1937" s="137">
        <v>3.8</v>
      </c>
      <c r="R1937" s="138">
        <v>0.098022</v>
      </c>
      <c r="S1937" s="125">
        <f t="shared" si="423"/>
        <v>0</v>
      </c>
      <c r="T1937" s="126">
        <f t="shared" si="424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21">
        <v>12.78</v>
      </c>
      <c r="F1938" s="75">
        <f t="shared" si="422"/>
        <v>12.78</v>
      </c>
      <c r="G1938" s="75">
        <f t="shared" si="421"/>
        <v>10.224</v>
      </c>
      <c r="H1938" s="76">
        <v>1800</v>
      </c>
      <c r="I1938" s="72"/>
      <c r="J1938" s="72"/>
      <c r="K1938" s="75" t="str">
        <f t="shared" si="420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3">
        <v>4670042794739</v>
      </c>
      <c r="Q1938" s="137">
        <v>3.8</v>
      </c>
      <c r="R1938" s="138">
        <v>0.098022</v>
      </c>
      <c r="S1938" s="125">
        <f t="shared" si="423"/>
        <v>0</v>
      </c>
      <c r="T1938" s="126">
        <f t="shared" si="424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21">
        <v>12.18</v>
      </c>
      <c r="F1939" s="75">
        <f t="shared" si="422"/>
        <v>12.18</v>
      </c>
      <c r="G1939" s="75">
        <f t="shared" si="421"/>
        <v>9.744</v>
      </c>
      <c r="H1939" s="76">
        <v>50</v>
      </c>
      <c r="I1939" s="72"/>
      <c r="J1939" s="72"/>
      <c r="K1939" s="75" t="str">
        <f t="shared" si="420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3">
        <v>4670042794746</v>
      </c>
      <c r="Q1939" s="137">
        <v>3.8</v>
      </c>
      <c r="R1939" s="138">
        <v>0.098022</v>
      </c>
      <c r="S1939" s="125">
        <f t="shared" si="423"/>
        <v>0</v>
      </c>
      <c r="T1939" s="126">
        <f t="shared" si="424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21">
        <v>17.85</v>
      </c>
      <c r="F1940" s="75">
        <f t="shared" si="422"/>
        <v>17.85</v>
      </c>
      <c r="G1940" s="75">
        <f t="shared" si="421"/>
        <v>14.28</v>
      </c>
      <c r="H1940" s="76">
        <v>250</v>
      </c>
      <c r="I1940" s="72"/>
      <c r="J1940" s="72"/>
      <c r="K1940" s="75" t="str">
        <f t="shared" si="420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3">
        <v>4670042795422</v>
      </c>
      <c r="Q1940" s="137">
        <v>3.8</v>
      </c>
      <c r="R1940" s="138">
        <v>0.098022</v>
      </c>
      <c r="S1940" s="125">
        <f t="shared" si="423"/>
        <v>0</v>
      </c>
      <c r="T1940" s="126">
        <f t="shared" si="424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21">
        <v>17.65</v>
      </c>
      <c r="F1941" s="75">
        <f t="shared" si="422"/>
        <v>17.65</v>
      </c>
      <c r="G1941" s="75">
        <f t="shared" si="421"/>
        <v>14.12</v>
      </c>
      <c r="H1941" s="76">
        <v>400</v>
      </c>
      <c r="I1941" s="72"/>
      <c r="J1941" s="72"/>
      <c r="K1941" s="75" t="str">
        <f t="shared" si="420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3">
        <v>4670042794845</v>
      </c>
      <c r="Q1941" s="137">
        <v>5.2</v>
      </c>
      <c r="R1941" s="138">
        <v>0.098022</v>
      </c>
      <c r="S1941" s="125">
        <f t="shared" si="423"/>
        <v>0</v>
      </c>
      <c r="T1941" s="126">
        <f t="shared" si="424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21">
        <v>16.75</v>
      </c>
      <c r="F1942" s="75">
        <f t="shared" si="422"/>
        <v>16.75</v>
      </c>
      <c r="G1942" s="75">
        <f t="shared" si="421"/>
        <v>13.4</v>
      </c>
      <c r="H1942" s="76">
        <v>1700</v>
      </c>
      <c r="I1942" s="72"/>
      <c r="J1942" s="72"/>
      <c r="K1942" s="75" t="str">
        <f t="shared" si="420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3">
        <v>4670042794852</v>
      </c>
      <c r="Q1942" s="137">
        <v>5.2</v>
      </c>
      <c r="R1942" s="138">
        <v>0.098022</v>
      </c>
      <c r="S1942" s="125">
        <f t="shared" si="423"/>
        <v>0</v>
      </c>
      <c r="T1942" s="126">
        <f t="shared" si="424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21">
        <v>16.75</v>
      </c>
      <c r="F1943" s="75">
        <f t="shared" si="422"/>
        <v>16.75</v>
      </c>
      <c r="G1943" s="75">
        <f t="shared" si="421"/>
        <v>13.4</v>
      </c>
      <c r="H1943" s="76">
        <v>1950</v>
      </c>
      <c r="I1943" s="72"/>
      <c r="J1943" s="72"/>
      <c r="K1943" s="75" t="str">
        <f t="shared" si="420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3">
        <v>4670042794869</v>
      </c>
      <c r="Q1943" s="137">
        <v>5.2</v>
      </c>
      <c r="R1943" s="138">
        <v>0.098022</v>
      </c>
      <c r="S1943" s="125">
        <f t="shared" si="423"/>
        <v>0</v>
      </c>
      <c r="T1943" s="126">
        <f t="shared" si="424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21">
        <v>16.75</v>
      </c>
      <c r="F1944" s="75">
        <f t="shared" si="422"/>
        <v>16.75</v>
      </c>
      <c r="G1944" s="75">
        <f t="shared" si="421"/>
        <v>13.4</v>
      </c>
      <c r="H1944" s="76">
        <v>1350</v>
      </c>
      <c r="I1944" s="72"/>
      <c r="J1944" s="72"/>
      <c r="K1944" s="75" t="str">
        <f t="shared" si="420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3">
        <v>4670042794876</v>
      </c>
      <c r="Q1944" s="137">
        <v>5.2</v>
      </c>
      <c r="R1944" s="138">
        <v>0.098022</v>
      </c>
      <c r="S1944" s="125">
        <f t="shared" si="423"/>
        <v>0</v>
      </c>
      <c r="T1944" s="126">
        <f t="shared" si="424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21">
        <v>16.75</v>
      </c>
      <c r="F1945" s="75">
        <f t="shared" si="422"/>
        <v>16.75</v>
      </c>
      <c r="G1945" s="75">
        <f t="shared" si="421"/>
        <v>13.4</v>
      </c>
      <c r="H1945" s="76">
        <v>2650</v>
      </c>
      <c r="I1945" s="72"/>
      <c r="J1945" s="72"/>
      <c r="K1945" s="75" t="str">
        <f t="shared" si="420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3">
        <v>4670042794883</v>
      </c>
      <c r="Q1945" s="137">
        <v>5.2</v>
      </c>
      <c r="R1945" s="138">
        <v>0.098022</v>
      </c>
      <c r="S1945" s="125">
        <f t="shared" si="423"/>
        <v>0</v>
      </c>
      <c r="T1945" s="126">
        <f t="shared" si="424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21">
        <v>16.14</v>
      </c>
      <c r="F1946" s="75">
        <f t="shared" si="422"/>
        <v>16.14</v>
      </c>
      <c r="G1946" s="75">
        <f t="shared" si="421"/>
        <v>12.912</v>
      </c>
      <c r="H1946" s="76">
        <v>1200</v>
      </c>
      <c r="I1946" s="72"/>
      <c r="J1946" s="72"/>
      <c r="K1946" s="75" t="str">
        <f t="shared" si="420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3">
        <v>4670042794890</v>
      </c>
      <c r="Q1946" s="137">
        <v>5.2</v>
      </c>
      <c r="R1946" s="138">
        <v>0.098022</v>
      </c>
      <c r="S1946" s="125">
        <f t="shared" si="423"/>
        <v>0</v>
      </c>
      <c r="T1946" s="126">
        <f t="shared" si="424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21">
        <v>28.74</v>
      </c>
      <c r="F1947" s="75">
        <f t="shared" si="422"/>
        <v>28.74</v>
      </c>
      <c r="G1947" s="75">
        <f t="shared" si="421"/>
        <v>22.992</v>
      </c>
      <c r="H1947" s="76">
        <v>850</v>
      </c>
      <c r="I1947" s="72"/>
      <c r="J1947" s="72"/>
      <c r="K1947" s="75" t="str">
        <f t="shared" si="420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3">
        <v>4670042795439</v>
      </c>
      <c r="Q1947" s="137">
        <v>5.2</v>
      </c>
      <c r="R1947" s="138">
        <v>0.098022</v>
      </c>
      <c r="S1947" s="125">
        <f t="shared" si="423"/>
        <v>0</v>
      </c>
      <c r="T1947" s="126">
        <f t="shared" si="424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21">
        <v>18.69</v>
      </c>
      <c r="F1948" s="75">
        <f t="shared" si="422"/>
        <v>18.69</v>
      </c>
      <c r="G1948" s="75">
        <f t="shared" si="421"/>
        <v>14.952</v>
      </c>
      <c r="H1948" s="76">
        <v>1250</v>
      </c>
      <c r="I1948" s="72"/>
      <c r="J1948" s="72"/>
      <c r="K1948" s="75" t="str">
        <f t="shared" si="420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3">
        <v>4670042794982</v>
      </c>
      <c r="Q1948" s="137">
        <v>9.4</v>
      </c>
      <c r="R1948" s="138">
        <v>0.098022</v>
      </c>
      <c r="S1948" s="125">
        <f t="shared" si="423"/>
        <v>0</v>
      </c>
      <c r="T1948" s="126">
        <f t="shared" si="424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21">
        <v>18.26</v>
      </c>
      <c r="F1949" s="75">
        <f t="shared" si="422"/>
        <v>18.26</v>
      </c>
      <c r="G1949" s="75">
        <f t="shared" si="421"/>
        <v>14.608</v>
      </c>
      <c r="H1949" s="76">
        <v>1498</v>
      </c>
      <c r="I1949" s="72"/>
      <c r="J1949" s="72"/>
      <c r="K1949" s="75" t="str">
        <f t="shared" si="420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3">
        <v>4670042794999</v>
      </c>
      <c r="Q1949" s="137">
        <v>9.4</v>
      </c>
      <c r="R1949" s="138">
        <v>0.098022</v>
      </c>
      <c r="S1949" s="125">
        <f t="shared" si="423"/>
        <v>0</v>
      </c>
      <c r="T1949" s="126">
        <f t="shared" si="424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21">
        <v>18.26</v>
      </c>
      <c r="F1950" s="75">
        <f t="shared" si="422"/>
        <v>18.26</v>
      </c>
      <c r="G1950" s="75">
        <f t="shared" si="421"/>
        <v>14.608</v>
      </c>
      <c r="H1950" s="76">
        <v>1449</v>
      </c>
      <c r="I1950" s="72"/>
      <c r="J1950" s="72"/>
      <c r="K1950" s="75" t="str">
        <f t="shared" si="420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3">
        <v>4670042795002</v>
      </c>
      <c r="Q1950" s="137">
        <v>9.4</v>
      </c>
      <c r="R1950" s="138">
        <v>0.098022</v>
      </c>
      <c r="S1950" s="125">
        <f t="shared" si="423"/>
        <v>0</v>
      </c>
      <c r="T1950" s="126">
        <f t="shared" si="424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21">
        <v>18.26</v>
      </c>
      <c r="F1951" s="75">
        <f t="shared" si="422"/>
        <v>18.26</v>
      </c>
      <c r="G1951" s="75">
        <f t="shared" si="421"/>
        <v>14.608</v>
      </c>
      <c r="H1951" s="76">
        <v>2398</v>
      </c>
      <c r="I1951" s="72"/>
      <c r="J1951" s="72"/>
      <c r="K1951" s="75" t="str">
        <f t="shared" si="420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3">
        <v>4670042795019</v>
      </c>
      <c r="Q1951" s="137">
        <v>9.4</v>
      </c>
      <c r="R1951" s="138">
        <v>0.098022</v>
      </c>
      <c r="S1951" s="125">
        <f t="shared" si="423"/>
        <v>0</v>
      </c>
      <c r="T1951" s="126">
        <f t="shared" si="424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21">
        <v>18.26</v>
      </c>
      <c r="F1952" s="75">
        <f t="shared" ref="F1952:F1983" si="425">E1952-E1952*$G$2%</f>
        <v>18.26</v>
      </c>
      <c r="G1952" s="75">
        <f t="shared" si="421"/>
        <v>14.608</v>
      </c>
      <c r="H1952" s="76">
        <v>2097</v>
      </c>
      <c r="I1952" s="72"/>
      <c r="J1952" s="72"/>
      <c r="K1952" s="75" t="str">
        <f t="shared" si="420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3">
        <v>4670042795026</v>
      </c>
      <c r="Q1952" s="137">
        <v>9.4</v>
      </c>
      <c r="R1952" s="138">
        <v>0.098022</v>
      </c>
      <c r="S1952" s="125">
        <f t="shared" ref="S1952:S1983" si="426">Q1952/(50*1)*D1952/50</f>
        <v>0</v>
      </c>
      <c r="T1952" s="126">
        <f t="shared" ref="T1952:T1983" si="427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21">
        <v>17.57</v>
      </c>
      <c r="F1953" s="75">
        <f t="shared" si="425"/>
        <v>17.57</v>
      </c>
      <c r="G1953" s="75">
        <f t="shared" si="421"/>
        <v>14.056</v>
      </c>
      <c r="H1953" s="76">
        <v>1300</v>
      </c>
      <c r="I1953" s="72"/>
      <c r="J1953" s="72"/>
      <c r="K1953" s="75" t="str">
        <f t="shared" si="420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3">
        <v>4670042795033</v>
      </c>
      <c r="Q1953" s="137">
        <v>9.4</v>
      </c>
      <c r="R1953" s="138">
        <v>0.098022</v>
      </c>
      <c r="S1953" s="125">
        <f t="shared" si="426"/>
        <v>0</v>
      </c>
      <c r="T1953" s="126">
        <f t="shared" si="427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21">
        <v>32.08</v>
      </c>
      <c r="F1954" s="75">
        <f t="shared" si="425"/>
        <v>32.08</v>
      </c>
      <c r="G1954" s="75">
        <f t="shared" si="421"/>
        <v>25.664</v>
      </c>
      <c r="H1954" s="78"/>
      <c r="I1954" s="72"/>
      <c r="J1954" s="72"/>
      <c r="K1954" s="75" t="str">
        <f t="shared" si="420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3">
        <v>4670042795545</v>
      </c>
      <c r="Q1954" s="137">
        <v>9.4</v>
      </c>
      <c r="R1954" s="138">
        <v>0.098022</v>
      </c>
      <c r="S1954" s="125">
        <f t="shared" si="426"/>
        <v>0</v>
      </c>
      <c r="T1954" s="126">
        <f t="shared" si="427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21">
        <v>24.03</v>
      </c>
      <c r="F1955" s="75">
        <f t="shared" si="425"/>
        <v>24.03</v>
      </c>
      <c r="G1955" s="75">
        <f t="shared" si="421"/>
        <v>19.224</v>
      </c>
      <c r="H1955" s="78"/>
      <c r="I1955" s="72"/>
      <c r="J1955" s="72"/>
      <c r="K1955" s="75" t="str">
        <f t="shared" si="420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3">
        <v>4670042795040</v>
      </c>
      <c r="Q1955" s="137">
        <v>10</v>
      </c>
      <c r="R1955" s="138">
        <v>0.098022</v>
      </c>
      <c r="S1955" s="125">
        <f t="shared" si="426"/>
        <v>0</v>
      </c>
      <c r="T1955" s="126">
        <f t="shared" si="427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21">
        <v>24.06</v>
      </c>
      <c r="F1956" s="75">
        <f t="shared" si="425"/>
        <v>24.06</v>
      </c>
      <c r="G1956" s="75">
        <f t="shared" si="421"/>
        <v>19.248</v>
      </c>
      <c r="H1956" s="76">
        <v>2177</v>
      </c>
      <c r="I1956" s="72"/>
      <c r="J1956" s="72"/>
      <c r="K1956" s="75" t="str">
        <f t="shared" si="420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3">
        <v>4670042795057</v>
      </c>
      <c r="Q1956" s="137">
        <v>10</v>
      </c>
      <c r="R1956" s="138">
        <v>0.098022</v>
      </c>
      <c r="S1956" s="125">
        <f t="shared" si="426"/>
        <v>0</v>
      </c>
      <c r="T1956" s="126">
        <f t="shared" si="427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21">
        <v>24.06</v>
      </c>
      <c r="F1957" s="75">
        <f t="shared" si="425"/>
        <v>24.06</v>
      </c>
      <c r="G1957" s="75">
        <f t="shared" si="421"/>
        <v>19.248</v>
      </c>
      <c r="H1957" s="76">
        <v>2399</v>
      </c>
      <c r="I1957" s="72"/>
      <c r="J1957" s="72"/>
      <c r="K1957" s="75" t="str">
        <f t="shared" si="420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3">
        <v>4670042795064</v>
      </c>
      <c r="Q1957" s="137">
        <v>10</v>
      </c>
      <c r="R1957" s="138">
        <v>0.098022</v>
      </c>
      <c r="S1957" s="125">
        <f t="shared" si="426"/>
        <v>0</v>
      </c>
      <c r="T1957" s="126">
        <f t="shared" si="427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21">
        <v>24.06</v>
      </c>
      <c r="F1958" s="75">
        <f t="shared" si="425"/>
        <v>24.06</v>
      </c>
      <c r="G1958" s="75">
        <f t="shared" si="421"/>
        <v>19.248</v>
      </c>
      <c r="H1958" s="76">
        <v>2900</v>
      </c>
      <c r="I1958" s="72"/>
      <c r="J1958" s="72"/>
      <c r="K1958" s="75" t="str">
        <f t="shared" si="420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3">
        <v>4670042795071</v>
      </c>
      <c r="Q1958" s="137">
        <v>10</v>
      </c>
      <c r="R1958" s="138">
        <v>0.098022</v>
      </c>
      <c r="S1958" s="125">
        <f t="shared" si="426"/>
        <v>0</v>
      </c>
      <c r="T1958" s="126">
        <f t="shared" si="427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21">
        <v>24.03</v>
      </c>
      <c r="F1959" s="75">
        <f t="shared" si="425"/>
        <v>24.03</v>
      </c>
      <c r="G1959" s="75">
        <f t="shared" si="421"/>
        <v>19.224</v>
      </c>
      <c r="H1959" s="76">
        <v>3500</v>
      </c>
      <c r="I1959" s="72"/>
      <c r="J1959" s="72"/>
      <c r="K1959" s="75" t="str">
        <f t="shared" si="420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3">
        <v>4670042795088</v>
      </c>
      <c r="Q1959" s="137">
        <v>10</v>
      </c>
      <c r="R1959" s="138">
        <v>0.098022</v>
      </c>
      <c r="S1959" s="125">
        <f t="shared" si="426"/>
        <v>0</v>
      </c>
      <c r="T1959" s="126">
        <f t="shared" si="427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21">
        <v>23.71</v>
      </c>
      <c r="F1960" s="75">
        <f t="shared" si="425"/>
        <v>23.71</v>
      </c>
      <c r="G1960" s="75">
        <f t="shared" si="421"/>
        <v>18.968</v>
      </c>
      <c r="H1960" s="76">
        <v>3350</v>
      </c>
      <c r="I1960" s="72"/>
      <c r="J1960" s="72"/>
      <c r="K1960" s="75" t="str">
        <f t="shared" si="420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3">
        <v>4670042795095</v>
      </c>
      <c r="Q1960" s="137">
        <v>10</v>
      </c>
      <c r="R1960" s="138">
        <v>0.098022</v>
      </c>
      <c r="S1960" s="125">
        <f t="shared" si="426"/>
        <v>0</v>
      </c>
      <c r="T1960" s="126">
        <f t="shared" si="427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21">
        <v>38.96</v>
      </c>
      <c r="F1961" s="75">
        <f t="shared" si="425"/>
        <v>38.96</v>
      </c>
      <c r="G1961" s="75">
        <f t="shared" si="421"/>
        <v>31.168</v>
      </c>
      <c r="H1961" s="76">
        <v>750</v>
      </c>
      <c r="I1961" s="72"/>
      <c r="J1961" s="72"/>
      <c r="K1961" s="75" t="str">
        <f t="shared" si="420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3">
        <v>4670042795552</v>
      </c>
      <c r="Q1961" s="137">
        <v>10</v>
      </c>
      <c r="R1961" s="138">
        <v>0.098022</v>
      </c>
      <c r="S1961" s="125">
        <f t="shared" si="426"/>
        <v>0</v>
      </c>
      <c r="T1961" s="126">
        <f t="shared" si="427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21">
        <v>27.74</v>
      </c>
      <c r="F1962" s="75">
        <f t="shared" si="425"/>
        <v>27.74</v>
      </c>
      <c r="G1962" s="75">
        <f t="shared" si="421"/>
        <v>22.192</v>
      </c>
      <c r="H1962" s="78"/>
      <c r="I1962" s="72"/>
      <c r="J1962" s="72"/>
      <c r="K1962" s="75" t="str">
        <f t="shared" ref="K1962:K2025" si="428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3">
        <v>4670042795101</v>
      </c>
      <c r="Q1962" s="137">
        <v>11.5</v>
      </c>
      <c r="R1962" s="138">
        <v>0.098022</v>
      </c>
      <c r="S1962" s="125">
        <f t="shared" si="426"/>
        <v>0</v>
      </c>
      <c r="T1962" s="126">
        <f t="shared" si="427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21">
        <v>26.11</v>
      </c>
      <c r="F1963" s="75">
        <f t="shared" si="425"/>
        <v>26.11</v>
      </c>
      <c r="G1963" s="75">
        <f t="shared" si="421"/>
        <v>20.888</v>
      </c>
      <c r="H1963" s="76">
        <v>2099</v>
      </c>
      <c r="I1963" s="72"/>
      <c r="J1963" s="72"/>
      <c r="K1963" s="75" t="str">
        <f t="shared" si="428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3">
        <v>4670042795118</v>
      </c>
      <c r="Q1963" s="137">
        <v>11.5</v>
      </c>
      <c r="R1963" s="138">
        <v>0.098022</v>
      </c>
      <c r="S1963" s="125">
        <f t="shared" si="426"/>
        <v>0</v>
      </c>
      <c r="T1963" s="126">
        <f t="shared" si="427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21">
        <v>26.01</v>
      </c>
      <c r="F1964" s="75">
        <f t="shared" si="425"/>
        <v>26.01</v>
      </c>
      <c r="G1964" s="75">
        <f t="shared" si="421"/>
        <v>20.808</v>
      </c>
      <c r="H1964" s="78"/>
      <c r="I1964" s="72"/>
      <c r="J1964" s="72"/>
      <c r="K1964" s="75" t="str">
        <f t="shared" si="428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3">
        <v>4670042795125</v>
      </c>
      <c r="Q1964" s="137">
        <v>11.5</v>
      </c>
      <c r="R1964" s="138">
        <v>0.098022</v>
      </c>
      <c r="S1964" s="125">
        <f t="shared" si="426"/>
        <v>0</v>
      </c>
      <c r="T1964" s="126">
        <f t="shared" si="427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21">
        <v>26.01</v>
      </c>
      <c r="F1965" s="75">
        <f t="shared" si="425"/>
        <v>26.01</v>
      </c>
      <c r="G1965" s="75">
        <f t="shared" si="421"/>
        <v>20.808</v>
      </c>
      <c r="H1965" s="76">
        <v>1449</v>
      </c>
      <c r="I1965" s="72"/>
      <c r="J1965" s="72"/>
      <c r="K1965" s="75" t="str">
        <f t="shared" si="428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3">
        <v>4670042795132</v>
      </c>
      <c r="Q1965" s="137">
        <v>11.5</v>
      </c>
      <c r="R1965" s="138">
        <v>0.098022</v>
      </c>
      <c r="S1965" s="125">
        <f t="shared" si="426"/>
        <v>0</v>
      </c>
      <c r="T1965" s="126">
        <f t="shared" si="427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21">
        <v>26.01</v>
      </c>
      <c r="F1966" s="75">
        <f t="shared" si="425"/>
        <v>26.01</v>
      </c>
      <c r="G1966" s="75">
        <f t="shared" si="421"/>
        <v>20.808</v>
      </c>
      <c r="H1966" s="76">
        <v>1800</v>
      </c>
      <c r="I1966" s="72"/>
      <c r="J1966" s="72"/>
      <c r="K1966" s="75" t="str">
        <f t="shared" si="428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3">
        <v>4670042795149</v>
      </c>
      <c r="Q1966" s="137">
        <v>11.5</v>
      </c>
      <c r="R1966" s="138">
        <v>0.098022</v>
      </c>
      <c r="S1966" s="125">
        <f t="shared" si="426"/>
        <v>0</v>
      </c>
      <c r="T1966" s="126">
        <f t="shared" si="427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21">
        <v>26.11</v>
      </c>
      <c r="F1967" s="75">
        <f t="shared" si="425"/>
        <v>26.11</v>
      </c>
      <c r="G1967" s="75">
        <f t="shared" si="421"/>
        <v>20.888</v>
      </c>
      <c r="H1967" s="76">
        <v>200</v>
      </c>
      <c r="I1967" s="72"/>
      <c r="J1967" s="72"/>
      <c r="K1967" s="75" t="str">
        <f t="shared" si="428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3">
        <v>4670042795156</v>
      </c>
      <c r="Q1967" s="137">
        <v>11.5</v>
      </c>
      <c r="R1967" s="138">
        <v>0.098022</v>
      </c>
      <c r="S1967" s="125">
        <f t="shared" si="426"/>
        <v>0</v>
      </c>
      <c r="T1967" s="126">
        <f t="shared" si="427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21">
        <v>53.29</v>
      </c>
      <c r="F1968" s="75">
        <f t="shared" si="425"/>
        <v>53.29</v>
      </c>
      <c r="G1968" s="75">
        <f t="shared" si="421"/>
        <v>42.632</v>
      </c>
      <c r="H1968" s="76">
        <v>1500</v>
      </c>
      <c r="I1968" s="72"/>
      <c r="J1968" s="72"/>
      <c r="K1968" s="75" t="str">
        <f t="shared" si="428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3">
        <v>4670042795569</v>
      </c>
      <c r="Q1968" s="137">
        <v>11.5</v>
      </c>
      <c r="R1968" s="138">
        <v>0.098022</v>
      </c>
      <c r="S1968" s="125">
        <f t="shared" si="426"/>
        <v>0</v>
      </c>
      <c r="T1968" s="126">
        <f t="shared" si="427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21">
        <v>30.05</v>
      </c>
      <c r="F1969" s="75">
        <f t="shared" si="425"/>
        <v>30.05</v>
      </c>
      <c r="G1969" s="75">
        <f t="shared" si="421"/>
        <v>24.04</v>
      </c>
      <c r="H1969" s="76">
        <v>950</v>
      </c>
      <c r="I1969" s="72"/>
      <c r="J1969" s="72"/>
      <c r="K1969" s="75" t="str">
        <f t="shared" si="428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3">
        <v>4620105825108</v>
      </c>
      <c r="Q1969" s="137">
        <v>13.3</v>
      </c>
      <c r="R1969" s="138">
        <v>0.069</v>
      </c>
      <c r="S1969" s="125">
        <f t="shared" si="426"/>
        <v>0</v>
      </c>
      <c r="T1969" s="126">
        <f t="shared" si="427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21">
        <v>28.74</v>
      </c>
      <c r="F1970" s="75">
        <f t="shared" si="425"/>
        <v>28.74</v>
      </c>
      <c r="G1970" s="75">
        <f t="shared" si="421"/>
        <v>22.992</v>
      </c>
      <c r="H1970" s="76">
        <v>3650</v>
      </c>
      <c r="I1970" s="72"/>
      <c r="J1970" s="72"/>
      <c r="K1970" s="75" t="str">
        <f t="shared" si="428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3">
        <v>4620105825115</v>
      </c>
      <c r="Q1970" s="137">
        <v>14.2</v>
      </c>
      <c r="R1970" s="138">
        <v>0.069</v>
      </c>
      <c r="S1970" s="125">
        <f t="shared" si="426"/>
        <v>0</v>
      </c>
      <c r="T1970" s="126">
        <f t="shared" si="427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21">
        <v>28.74</v>
      </c>
      <c r="F1971" s="75">
        <f t="shared" si="425"/>
        <v>28.74</v>
      </c>
      <c r="G1971" s="75">
        <f t="shared" si="421"/>
        <v>22.992</v>
      </c>
      <c r="H1971" s="76">
        <v>3000</v>
      </c>
      <c r="I1971" s="72"/>
      <c r="J1971" s="72"/>
      <c r="K1971" s="75" t="str">
        <f t="shared" si="428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3">
        <v>4620105825122</v>
      </c>
      <c r="Q1971" s="137">
        <v>14.5</v>
      </c>
      <c r="R1971" s="138">
        <v>0.069</v>
      </c>
      <c r="S1971" s="125">
        <f t="shared" si="426"/>
        <v>0</v>
      </c>
      <c r="T1971" s="126">
        <f t="shared" si="427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21">
        <v>28.74</v>
      </c>
      <c r="F1972" s="75">
        <f t="shared" si="425"/>
        <v>28.74</v>
      </c>
      <c r="G1972" s="75">
        <f t="shared" si="421"/>
        <v>22.992</v>
      </c>
      <c r="H1972" s="76">
        <v>2000</v>
      </c>
      <c r="I1972" s="72"/>
      <c r="J1972" s="72"/>
      <c r="K1972" s="75" t="str">
        <f t="shared" si="428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3">
        <v>4620105825139</v>
      </c>
      <c r="Q1972" s="137">
        <v>14.5</v>
      </c>
      <c r="R1972" s="138">
        <v>0.069</v>
      </c>
      <c r="S1972" s="125">
        <f t="shared" si="426"/>
        <v>0</v>
      </c>
      <c r="T1972" s="126">
        <f t="shared" si="427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21">
        <v>28.74</v>
      </c>
      <c r="F1973" s="75">
        <f t="shared" si="425"/>
        <v>28.74</v>
      </c>
      <c r="G1973" s="75">
        <f t="shared" si="421"/>
        <v>22.992</v>
      </c>
      <c r="H1973" s="76">
        <v>2000</v>
      </c>
      <c r="I1973" s="72"/>
      <c r="J1973" s="72"/>
      <c r="K1973" s="75" t="str">
        <f t="shared" si="428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3">
        <v>4620105825146</v>
      </c>
      <c r="Q1973" s="137">
        <v>14</v>
      </c>
      <c r="R1973" s="138">
        <v>0.069</v>
      </c>
      <c r="S1973" s="125">
        <f t="shared" si="426"/>
        <v>0</v>
      </c>
      <c r="T1973" s="126">
        <f t="shared" si="427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21">
        <v>27.1</v>
      </c>
      <c r="F1974" s="75">
        <f t="shared" si="425"/>
        <v>27.1</v>
      </c>
      <c r="G1974" s="75">
        <f t="shared" si="421"/>
        <v>21.68</v>
      </c>
      <c r="H1974" s="76">
        <v>4800</v>
      </c>
      <c r="I1974" s="72"/>
      <c r="J1974" s="72"/>
      <c r="K1974" s="75" t="str">
        <f t="shared" si="428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3">
        <v>4620105825153</v>
      </c>
      <c r="Q1974" s="137">
        <v>15.1</v>
      </c>
      <c r="R1974" s="138">
        <v>0.069</v>
      </c>
      <c r="S1974" s="125">
        <f t="shared" si="426"/>
        <v>0</v>
      </c>
      <c r="T1974" s="126">
        <f t="shared" si="427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21">
        <v>45.17</v>
      </c>
      <c r="F1975" s="75">
        <f t="shared" si="425"/>
        <v>45.17</v>
      </c>
      <c r="G1975" s="75">
        <f t="shared" si="421"/>
        <v>36.136</v>
      </c>
      <c r="H1975" s="76">
        <v>900</v>
      </c>
      <c r="I1975" s="72"/>
      <c r="J1975" s="72"/>
      <c r="K1975" s="75" t="str">
        <f t="shared" si="428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3">
        <v>4620105825160</v>
      </c>
      <c r="Q1975" s="137">
        <v>14.5</v>
      </c>
      <c r="R1975" s="138">
        <v>0.069</v>
      </c>
      <c r="S1975" s="125">
        <f t="shared" si="426"/>
        <v>0</v>
      </c>
      <c r="T1975" s="126">
        <f t="shared" si="427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21">
        <v>43.07</v>
      </c>
      <c r="F1976" s="75">
        <f t="shared" si="425"/>
        <v>43.07</v>
      </c>
      <c r="G1976" s="75">
        <f t="shared" si="421"/>
        <v>34.456</v>
      </c>
      <c r="H1976" s="76">
        <v>550</v>
      </c>
      <c r="I1976" s="72"/>
      <c r="J1976" s="72"/>
      <c r="K1976" s="75" t="str">
        <f t="shared" si="428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3">
        <v>4670042795163</v>
      </c>
      <c r="Q1976" s="137">
        <v>19</v>
      </c>
      <c r="R1976" s="138">
        <v>0.098022</v>
      </c>
      <c r="S1976" s="125">
        <f t="shared" si="426"/>
        <v>0</v>
      </c>
      <c r="T1976" s="126">
        <f t="shared" si="427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21">
        <v>41.24</v>
      </c>
      <c r="F1977" s="75">
        <f t="shared" si="425"/>
        <v>41.24</v>
      </c>
      <c r="G1977" s="75">
        <f t="shared" si="421"/>
        <v>32.992</v>
      </c>
      <c r="H1977" s="76">
        <v>1184</v>
      </c>
      <c r="I1977" s="72"/>
      <c r="J1977" s="72"/>
      <c r="K1977" s="75" t="str">
        <f t="shared" si="428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3">
        <v>4670042795170</v>
      </c>
      <c r="Q1977" s="137">
        <v>19</v>
      </c>
      <c r="R1977" s="138">
        <v>0.098022</v>
      </c>
      <c r="S1977" s="125">
        <f t="shared" si="426"/>
        <v>0</v>
      </c>
      <c r="T1977" s="126">
        <f t="shared" si="427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21">
        <v>41.24</v>
      </c>
      <c r="F1978" s="75">
        <f t="shared" si="425"/>
        <v>41.24</v>
      </c>
      <c r="G1978" s="75">
        <f t="shared" ref="G1978:G2029" si="429">E1978-(20*E1978/100)</f>
        <v>32.992</v>
      </c>
      <c r="H1978" s="76">
        <v>1336</v>
      </c>
      <c r="I1978" s="72"/>
      <c r="J1978" s="72"/>
      <c r="K1978" s="75" t="str">
        <f t="shared" si="428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3">
        <v>4670042795187</v>
      </c>
      <c r="Q1978" s="137">
        <v>19</v>
      </c>
      <c r="R1978" s="138">
        <v>0.098022</v>
      </c>
      <c r="S1978" s="125">
        <f t="shared" si="426"/>
        <v>0</v>
      </c>
      <c r="T1978" s="126">
        <f t="shared" si="427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21">
        <v>41.24</v>
      </c>
      <c r="F1979" s="75">
        <f t="shared" si="425"/>
        <v>41.24</v>
      </c>
      <c r="G1979" s="75">
        <f t="shared" si="429"/>
        <v>32.992</v>
      </c>
      <c r="H1979" s="76">
        <v>1584</v>
      </c>
      <c r="I1979" s="72"/>
      <c r="J1979" s="72"/>
      <c r="K1979" s="75" t="str">
        <f t="shared" si="428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3">
        <v>4670042795194</v>
      </c>
      <c r="Q1979" s="137">
        <v>19</v>
      </c>
      <c r="R1979" s="138">
        <v>0.098022</v>
      </c>
      <c r="S1979" s="125">
        <f t="shared" si="426"/>
        <v>0</v>
      </c>
      <c r="T1979" s="126">
        <f t="shared" si="427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21">
        <v>41.24</v>
      </c>
      <c r="F1980" s="75">
        <f t="shared" si="425"/>
        <v>41.24</v>
      </c>
      <c r="G1980" s="75">
        <f t="shared" si="429"/>
        <v>32.992</v>
      </c>
      <c r="H1980" s="76">
        <v>2036</v>
      </c>
      <c r="I1980" s="72"/>
      <c r="J1980" s="72"/>
      <c r="K1980" s="75" t="str">
        <f t="shared" si="428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3">
        <v>4670042795200</v>
      </c>
      <c r="Q1980" s="137">
        <v>19</v>
      </c>
      <c r="R1980" s="138">
        <v>0.098022</v>
      </c>
      <c r="S1980" s="125">
        <f t="shared" si="426"/>
        <v>0</v>
      </c>
      <c r="T1980" s="126">
        <f t="shared" si="427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21">
        <v>35.98</v>
      </c>
      <c r="F1981" s="75">
        <f t="shared" si="425"/>
        <v>35.98</v>
      </c>
      <c r="G1981" s="75">
        <f t="shared" si="429"/>
        <v>28.784</v>
      </c>
      <c r="H1981" s="76">
        <v>1300</v>
      </c>
      <c r="I1981" s="72"/>
      <c r="J1981" s="72"/>
      <c r="K1981" s="75" t="str">
        <f t="shared" si="428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3">
        <v>4670042795217</v>
      </c>
      <c r="Q1981" s="137">
        <v>19</v>
      </c>
      <c r="R1981" s="138">
        <v>0.098022</v>
      </c>
      <c r="S1981" s="125">
        <f t="shared" si="426"/>
        <v>0</v>
      </c>
      <c r="T1981" s="126">
        <f t="shared" si="427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21">
        <v>50.76</v>
      </c>
      <c r="F1982" s="75">
        <f t="shared" si="425"/>
        <v>50.76</v>
      </c>
      <c r="G1982" s="75">
        <f t="shared" si="429"/>
        <v>40.608</v>
      </c>
      <c r="H1982" s="76">
        <v>1000</v>
      </c>
      <c r="I1982" s="72"/>
      <c r="J1982" s="72"/>
      <c r="K1982" s="75" t="str">
        <f t="shared" si="428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3">
        <v>4670042795576</v>
      </c>
      <c r="Q1982" s="137">
        <v>19</v>
      </c>
      <c r="R1982" s="138">
        <v>0.098022</v>
      </c>
      <c r="S1982" s="125">
        <f t="shared" si="426"/>
        <v>0</v>
      </c>
      <c r="T1982" s="126">
        <f t="shared" si="427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21">
        <v>48.58</v>
      </c>
      <c r="F1983" s="75">
        <f t="shared" si="425"/>
        <v>48.58</v>
      </c>
      <c r="G1983" s="75">
        <f t="shared" si="429"/>
        <v>38.864</v>
      </c>
      <c r="H1983" s="76">
        <v>900</v>
      </c>
      <c r="I1983" s="72"/>
      <c r="J1983" s="72"/>
      <c r="K1983" s="75" t="str">
        <f t="shared" si="428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3">
        <v>4620105825177</v>
      </c>
      <c r="Q1983" s="137">
        <v>17.3</v>
      </c>
      <c r="R1983" s="138">
        <v>0.069</v>
      </c>
      <c r="S1983" s="125">
        <f t="shared" si="426"/>
        <v>0</v>
      </c>
      <c r="T1983" s="126">
        <f t="shared" si="427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21">
        <v>43.2</v>
      </c>
      <c r="F1984" s="75">
        <f t="shared" ref="F1984:F2010" si="430">E1984-E1984*$G$2%</f>
        <v>43.2</v>
      </c>
      <c r="G1984" s="75">
        <f t="shared" si="429"/>
        <v>34.56</v>
      </c>
      <c r="H1984" s="76">
        <v>2000</v>
      </c>
      <c r="I1984" s="72"/>
      <c r="J1984" s="72"/>
      <c r="K1984" s="75" t="str">
        <f t="shared" si="428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3">
        <v>4620105825184</v>
      </c>
      <c r="Q1984" s="137">
        <v>17.6</v>
      </c>
      <c r="R1984" s="138">
        <v>0.069</v>
      </c>
      <c r="S1984" s="125">
        <f t="shared" ref="S1984:S2010" si="431">Q1984/(50*1)*D1984/50</f>
        <v>0</v>
      </c>
      <c r="T1984" s="126">
        <f t="shared" ref="T1984:T2010" si="432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21">
        <v>43.2</v>
      </c>
      <c r="F1985" s="75">
        <f t="shared" si="430"/>
        <v>43.2</v>
      </c>
      <c r="G1985" s="75">
        <f t="shared" si="429"/>
        <v>34.56</v>
      </c>
      <c r="H1985" s="76">
        <v>2000</v>
      </c>
      <c r="I1985" s="72"/>
      <c r="J1985" s="72"/>
      <c r="K1985" s="75" t="str">
        <f t="shared" si="428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3">
        <v>4620105825191</v>
      </c>
      <c r="Q1985" s="137">
        <v>18.1</v>
      </c>
      <c r="R1985" s="138">
        <v>0.069</v>
      </c>
      <c r="S1985" s="125">
        <f t="shared" si="431"/>
        <v>0</v>
      </c>
      <c r="T1985" s="126">
        <f t="shared" si="432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21">
        <v>43.2</v>
      </c>
      <c r="F1986" s="75">
        <f t="shared" si="430"/>
        <v>43.2</v>
      </c>
      <c r="G1986" s="75">
        <f t="shared" si="429"/>
        <v>34.56</v>
      </c>
      <c r="H1986" s="76">
        <v>2000</v>
      </c>
      <c r="I1986" s="72"/>
      <c r="J1986" s="72"/>
      <c r="K1986" s="75" t="str">
        <f t="shared" si="428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3">
        <v>4620105825207</v>
      </c>
      <c r="Q1986" s="137">
        <v>18.3</v>
      </c>
      <c r="R1986" s="138">
        <v>0.069</v>
      </c>
      <c r="S1986" s="125">
        <f t="shared" si="431"/>
        <v>0</v>
      </c>
      <c r="T1986" s="126">
        <f t="shared" si="432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21">
        <v>43.2</v>
      </c>
      <c r="F1987" s="75">
        <f t="shared" si="430"/>
        <v>43.2</v>
      </c>
      <c r="G1987" s="75">
        <f t="shared" si="429"/>
        <v>34.56</v>
      </c>
      <c r="H1987" s="76">
        <v>1950</v>
      </c>
      <c r="I1987" s="72"/>
      <c r="J1987" s="72"/>
      <c r="K1987" s="75" t="str">
        <f t="shared" si="428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3">
        <v>4620105825214</v>
      </c>
      <c r="Q1987" s="137">
        <v>18.5</v>
      </c>
      <c r="R1987" s="138">
        <v>0.069</v>
      </c>
      <c r="S1987" s="125">
        <f t="shared" si="431"/>
        <v>0</v>
      </c>
      <c r="T1987" s="126">
        <f t="shared" si="432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21">
        <v>43.2</v>
      </c>
      <c r="F1988" s="75">
        <f t="shared" si="430"/>
        <v>43.2</v>
      </c>
      <c r="G1988" s="75">
        <f t="shared" si="429"/>
        <v>34.56</v>
      </c>
      <c r="H1988" s="76">
        <v>2650</v>
      </c>
      <c r="I1988" s="72"/>
      <c r="J1988" s="72"/>
      <c r="K1988" s="75" t="str">
        <f t="shared" si="428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3">
        <v>4620105825221</v>
      </c>
      <c r="Q1988" s="137">
        <v>17.6</v>
      </c>
      <c r="R1988" s="138">
        <v>0.069</v>
      </c>
      <c r="S1988" s="125">
        <f t="shared" si="431"/>
        <v>0</v>
      </c>
      <c r="T1988" s="126">
        <f t="shared" si="432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21">
        <v>51.79</v>
      </c>
      <c r="F1989" s="75">
        <f t="shared" si="430"/>
        <v>51.79</v>
      </c>
      <c r="G1989" s="75">
        <f t="shared" si="429"/>
        <v>41.432</v>
      </c>
      <c r="H1989" s="76">
        <v>900</v>
      </c>
      <c r="I1989" s="72"/>
      <c r="J1989" s="72"/>
      <c r="K1989" s="75" t="str">
        <f t="shared" si="428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3">
        <v>4620105825238</v>
      </c>
      <c r="Q1989" s="137">
        <v>16.8</v>
      </c>
      <c r="R1989" s="138">
        <v>0.069</v>
      </c>
      <c r="S1989" s="125">
        <f t="shared" si="431"/>
        <v>0</v>
      </c>
      <c r="T1989" s="126">
        <f t="shared" si="432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21">
        <v>65.58</v>
      </c>
      <c r="F1990" s="75">
        <f t="shared" si="430"/>
        <v>65.58</v>
      </c>
      <c r="G1990" s="75">
        <f t="shared" si="429"/>
        <v>52.464</v>
      </c>
      <c r="H1990" s="76">
        <v>850</v>
      </c>
      <c r="I1990" s="72"/>
      <c r="J1990" s="72"/>
      <c r="K1990" s="75" t="str">
        <f t="shared" si="428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3">
        <v>4670042795224</v>
      </c>
      <c r="Q1990" s="137">
        <v>22</v>
      </c>
      <c r="R1990" s="138">
        <v>0.098022</v>
      </c>
      <c r="S1990" s="125">
        <f t="shared" si="431"/>
        <v>0</v>
      </c>
      <c r="T1990" s="126">
        <f t="shared" si="432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21">
        <v>60.6</v>
      </c>
      <c r="F1991" s="75">
        <f t="shared" si="430"/>
        <v>60.6</v>
      </c>
      <c r="G1991" s="75">
        <f t="shared" si="429"/>
        <v>48.48</v>
      </c>
      <c r="H1991" s="76">
        <v>1047</v>
      </c>
      <c r="I1991" s="72"/>
      <c r="J1991" s="72"/>
      <c r="K1991" s="75" t="str">
        <f t="shared" si="428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3">
        <v>4670042795231</v>
      </c>
      <c r="Q1991" s="137">
        <v>22</v>
      </c>
      <c r="R1991" s="138">
        <v>0.098022</v>
      </c>
      <c r="S1991" s="125">
        <f t="shared" si="431"/>
        <v>0</v>
      </c>
      <c r="T1991" s="126">
        <f t="shared" si="432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21">
        <v>60.6</v>
      </c>
      <c r="F1992" s="75">
        <f t="shared" si="430"/>
        <v>60.6</v>
      </c>
      <c r="G1992" s="75">
        <f t="shared" si="429"/>
        <v>48.48</v>
      </c>
      <c r="H1992" s="76">
        <v>1000</v>
      </c>
      <c r="I1992" s="72"/>
      <c r="J1992" s="72"/>
      <c r="K1992" s="75" t="str">
        <f t="shared" si="428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3">
        <v>4670042795248</v>
      </c>
      <c r="Q1992" s="137">
        <v>22</v>
      </c>
      <c r="R1992" s="138">
        <v>0.098022</v>
      </c>
      <c r="S1992" s="125">
        <f t="shared" si="431"/>
        <v>0</v>
      </c>
      <c r="T1992" s="126">
        <f t="shared" si="432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21">
        <v>60.6</v>
      </c>
      <c r="F1993" s="75">
        <f t="shared" si="430"/>
        <v>60.6</v>
      </c>
      <c r="G1993" s="75">
        <f t="shared" si="429"/>
        <v>48.48</v>
      </c>
      <c r="H1993" s="76">
        <v>1050</v>
      </c>
      <c r="I1993" s="72"/>
      <c r="J1993" s="72"/>
      <c r="K1993" s="75" t="str">
        <f t="shared" si="428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3">
        <v>4670042795255</v>
      </c>
      <c r="Q1993" s="137">
        <v>22</v>
      </c>
      <c r="R1993" s="138">
        <v>0.098022</v>
      </c>
      <c r="S1993" s="125">
        <f t="shared" si="431"/>
        <v>0</v>
      </c>
      <c r="T1993" s="126">
        <f t="shared" si="432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21">
        <v>60.6</v>
      </c>
      <c r="F1994" s="75">
        <f t="shared" si="430"/>
        <v>60.6</v>
      </c>
      <c r="G1994" s="75">
        <f t="shared" si="429"/>
        <v>48.48</v>
      </c>
      <c r="H1994" s="76">
        <v>1949</v>
      </c>
      <c r="I1994" s="72"/>
      <c r="J1994" s="72"/>
      <c r="K1994" s="75" t="str">
        <f t="shared" si="428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3">
        <v>4670042795262</v>
      </c>
      <c r="Q1994" s="137">
        <v>22</v>
      </c>
      <c r="R1994" s="138">
        <v>0.098022</v>
      </c>
      <c r="S1994" s="125">
        <f t="shared" si="431"/>
        <v>0</v>
      </c>
      <c r="T1994" s="126">
        <f t="shared" si="432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21">
        <v>56.62</v>
      </c>
      <c r="F1995" s="75">
        <f t="shared" si="430"/>
        <v>56.62</v>
      </c>
      <c r="G1995" s="75">
        <f t="shared" si="429"/>
        <v>45.296</v>
      </c>
      <c r="H1995" s="76">
        <v>2150</v>
      </c>
      <c r="I1995" s="72"/>
      <c r="J1995" s="72"/>
      <c r="K1995" s="75" t="str">
        <f t="shared" si="428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3">
        <v>4670042795279</v>
      </c>
      <c r="Q1995" s="137">
        <v>22</v>
      </c>
      <c r="R1995" s="138">
        <v>0.098022</v>
      </c>
      <c r="S1995" s="125">
        <f t="shared" si="431"/>
        <v>0</v>
      </c>
      <c r="T1995" s="126">
        <f t="shared" si="432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21">
        <v>86.79</v>
      </c>
      <c r="F1996" s="75">
        <f t="shared" si="430"/>
        <v>86.79</v>
      </c>
      <c r="G1996" s="75">
        <f t="shared" si="429"/>
        <v>69.432</v>
      </c>
      <c r="H1996" s="76">
        <v>1400</v>
      </c>
      <c r="I1996" s="72"/>
      <c r="J1996" s="72"/>
      <c r="K1996" s="75" t="str">
        <f t="shared" si="428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3">
        <v>4670042795583</v>
      </c>
      <c r="Q1996" s="137">
        <v>22</v>
      </c>
      <c r="R1996" s="138">
        <v>0.098022</v>
      </c>
      <c r="S1996" s="125">
        <f t="shared" si="431"/>
        <v>0</v>
      </c>
      <c r="T1996" s="126">
        <f t="shared" si="432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21">
        <v>99.22</v>
      </c>
      <c r="F1997" s="75">
        <f t="shared" si="430"/>
        <v>99.22</v>
      </c>
      <c r="G1997" s="75">
        <f t="shared" si="429"/>
        <v>79.376</v>
      </c>
      <c r="H1997" s="76">
        <v>1000</v>
      </c>
      <c r="I1997" s="72"/>
      <c r="J1997" s="72"/>
      <c r="K1997" s="75" t="str">
        <f t="shared" si="428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3">
        <v>4670042795286</v>
      </c>
      <c r="Q1997" s="137">
        <v>23.6</v>
      </c>
      <c r="R1997" s="138">
        <v>0.098022</v>
      </c>
      <c r="S1997" s="125">
        <f t="shared" si="431"/>
        <v>0</v>
      </c>
      <c r="T1997" s="126">
        <f t="shared" si="432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21">
        <v>96.16</v>
      </c>
      <c r="F1998" s="75">
        <f t="shared" si="430"/>
        <v>96.16</v>
      </c>
      <c r="G1998" s="75">
        <f t="shared" si="429"/>
        <v>76.928</v>
      </c>
      <c r="H1998" s="76">
        <v>550</v>
      </c>
      <c r="I1998" s="72"/>
      <c r="J1998" s="72"/>
      <c r="K1998" s="75" t="str">
        <f t="shared" si="428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3">
        <v>4670042795293</v>
      </c>
      <c r="Q1998" s="137">
        <v>23.6</v>
      </c>
      <c r="R1998" s="138">
        <v>0.098022</v>
      </c>
      <c r="S1998" s="125">
        <f t="shared" si="431"/>
        <v>0</v>
      </c>
      <c r="T1998" s="126">
        <f t="shared" si="432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21">
        <v>96.16</v>
      </c>
      <c r="F1999" s="75">
        <f t="shared" si="430"/>
        <v>96.16</v>
      </c>
      <c r="G1999" s="75">
        <f t="shared" si="429"/>
        <v>76.928</v>
      </c>
      <c r="H1999" s="76">
        <v>1900</v>
      </c>
      <c r="I1999" s="72"/>
      <c r="J1999" s="72"/>
      <c r="K1999" s="75" t="str">
        <f t="shared" si="428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3">
        <v>4670042795309</v>
      </c>
      <c r="Q1999" s="137">
        <v>23.6</v>
      </c>
      <c r="R1999" s="138">
        <v>0.098022</v>
      </c>
      <c r="S1999" s="125">
        <f t="shared" si="431"/>
        <v>0</v>
      </c>
      <c r="T1999" s="126">
        <f t="shared" si="432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21">
        <v>96.16</v>
      </c>
      <c r="F2000" s="75">
        <f t="shared" si="430"/>
        <v>96.16</v>
      </c>
      <c r="G2000" s="75">
        <f t="shared" si="429"/>
        <v>76.928</v>
      </c>
      <c r="H2000" s="76">
        <v>1550</v>
      </c>
      <c r="I2000" s="72"/>
      <c r="J2000" s="72"/>
      <c r="K2000" s="75" t="str">
        <f t="shared" si="428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3">
        <v>4670042795316</v>
      </c>
      <c r="Q2000" s="137">
        <v>23.6</v>
      </c>
      <c r="R2000" s="138">
        <v>0.098022</v>
      </c>
      <c r="S2000" s="125">
        <f t="shared" si="431"/>
        <v>0</v>
      </c>
      <c r="T2000" s="126">
        <f t="shared" si="432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21">
        <v>96.16</v>
      </c>
      <c r="F2001" s="75">
        <f t="shared" si="430"/>
        <v>96.16</v>
      </c>
      <c r="G2001" s="75">
        <f t="shared" si="429"/>
        <v>76.928</v>
      </c>
      <c r="H2001" s="76">
        <v>2050</v>
      </c>
      <c r="I2001" s="72"/>
      <c r="J2001" s="72"/>
      <c r="K2001" s="75" t="str">
        <f t="shared" si="428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3">
        <v>4670042795323</v>
      </c>
      <c r="Q2001" s="137">
        <v>23.6</v>
      </c>
      <c r="R2001" s="138">
        <v>0.098022</v>
      </c>
      <c r="S2001" s="125">
        <f t="shared" si="431"/>
        <v>0</v>
      </c>
      <c r="T2001" s="126">
        <f t="shared" si="432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21">
        <v>91.56</v>
      </c>
      <c r="F2002" s="75">
        <f t="shared" si="430"/>
        <v>91.56</v>
      </c>
      <c r="G2002" s="75">
        <f t="shared" si="429"/>
        <v>73.248</v>
      </c>
      <c r="H2002" s="76">
        <v>4050</v>
      </c>
      <c r="I2002" s="72"/>
      <c r="J2002" s="72"/>
      <c r="K2002" s="75" t="str">
        <f t="shared" si="428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3">
        <v>4670042795330</v>
      </c>
      <c r="Q2002" s="137">
        <v>23.6</v>
      </c>
      <c r="R2002" s="138">
        <v>0.098022</v>
      </c>
      <c r="S2002" s="125">
        <f t="shared" si="431"/>
        <v>0</v>
      </c>
      <c r="T2002" s="126">
        <f t="shared" si="432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21">
        <v>131.05</v>
      </c>
      <c r="F2003" s="75">
        <f t="shared" si="430"/>
        <v>131.05</v>
      </c>
      <c r="G2003" s="75">
        <f t="shared" si="429"/>
        <v>104.84</v>
      </c>
      <c r="H2003" s="76">
        <v>825</v>
      </c>
      <c r="I2003" s="72"/>
      <c r="J2003" s="72"/>
      <c r="K2003" s="75" t="str">
        <f t="shared" si="428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3">
        <v>4670042795590</v>
      </c>
      <c r="Q2003" s="137">
        <v>23.6</v>
      </c>
      <c r="R2003" s="138">
        <v>0.098022</v>
      </c>
      <c r="S2003" s="125">
        <f t="shared" si="431"/>
        <v>0</v>
      </c>
      <c r="T2003" s="126">
        <f t="shared" si="432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21">
        <v>153.7</v>
      </c>
      <c r="F2004" s="75">
        <f t="shared" si="430"/>
        <v>153.7</v>
      </c>
      <c r="G2004" s="75">
        <f t="shared" si="429"/>
        <v>122.96</v>
      </c>
      <c r="H2004" s="76">
        <v>800</v>
      </c>
      <c r="I2004" s="72"/>
      <c r="J2004" s="72"/>
      <c r="K2004" s="75" t="str">
        <f t="shared" si="428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3">
        <v>4670042795347</v>
      </c>
      <c r="Q2004" s="137">
        <v>22.2</v>
      </c>
      <c r="R2004" s="138">
        <v>0.098022</v>
      </c>
      <c r="S2004" s="125">
        <f t="shared" si="431"/>
        <v>0</v>
      </c>
      <c r="T2004" s="126">
        <f t="shared" si="432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21">
        <v>139.92</v>
      </c>
      <c r="F2005" s="75">
        <f t="shared" si="430"/>
        <v>139.92</v>
      </c>
      <c r="G2005" s="75">
        <f t="shared" si="429"/>
        <v>111.936</v>
      </c>
      <c r="H2005" s="76">
        <v>800</v>
      </c>
      <c r="I2005" s="72"/>
      <c r="J2005" s="72"/>
      <c r="K2005" s="75" t="str">
        <f t="shared" si="428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3">
        <v>4670042795354</v>
      </c>
      <c r="Q2005" s="137">
        <v>22.2</v>
      </c>
      <c r="R2005" s="138">
        <v>0.098022</v>
      </c>
      <c r="S2005" s="125">
        <f t="shared" si="431"/>
        <v>0</v>
      </c>
      <c r="T2005" s="126">
        <f t="shared" si="432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21">
        <v>139.92</v>
      </c>
      <c r="F2006" s="75">
        <f t="shared" si="430"/>
        <v>139.92</v>
      </c>
      <c r="G2006" s="75">
        <f t="shared" si="429"/>
        <v>111.936</v>
      </c>
      <c r="H2006" s="76">
        <v>1000</v>
      </c>
      <c r="I2006" s="72"/>
      <c r="J2006" s="72"/>
      <c r="K2006" s="75" t="str">
        <f t="shared" si="428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3">
        <v>4670042795361</v>
      </c>
      <c r="Q2006" s="137">
        <v>22.2</v>
      </c>
      <c r="R2006" s="138">
        <v>0.098022</v>
      </c>
      <c r="S2006" s="125">
        <f t="shared" si="431"/>
        <v>0</v>
      </c>
      <c r="T2006" s="126">
        <f t="shared" si="432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21">
        <v>139.92</v>
      </c>
      <c r="F2007" s="75">
        <f t="shared" si="430"/>
        <v>139.92</v>
      </c>
      <c r="G2007" s="75">
        <f t="shared" si="429"/>
        <v>111.936</v>
      </c>
      <c r="H2007" s="76">
        <v>950</v>
      </c>
      <c r="I2007" s="72"/>
      <c r="J2007" s="72"/>
      <c r="K2007" s="75" t="str">
        <f t="shared" si="428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3">
        <v>4670042795378</v>
      </c>
      <c r="Q2007" s="137">
        <v>22.2</v>
      </c>
      <c r="R2007" s="138">
        <v>0.098022</v>
      </c>
      <c r="S2007" s="125">
        <f t="shared" si="431"/>
        <v>0</v>
      </c>
      <c r="T2007" s="126">
        <f t="shared" si="432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21">
        <v>139.92</v>
      </c>
      <c r="F2008" s="75">
        <f t="shared" si="430"/>
        <v>139.92</v>
      </c>
      <c r="G2008" s="75">
        <f t="shared" si="429"/>
        <v>111.936</v>
      </c>
      <c r="H2008" s="76">
        <v>1100</v>
      </c>
      <c r="I2008" s="72"/>
      <c r="J2008" s="72"/>
      <c r="K2008" s="75" t="str">
        <f t="shared" si="428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3">
        <v>4670042795385</v>
      </c>
      <c r="Q2008" s="137">
        <v>22.2</v>
      </c>
      <c r="R2008" s="138">
        <v>0.098022</v>
      </c>
      <c r="S2008" s="125">
        <f t="shared" si="431"/>
        <v>0</v>
      </c>
      <c r="T2008" s="126">
        <f t="shared" si="432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21">
        <v>129.89</v>
      </c>
      <c r="F2009" s="75">
        <f t="shared" si="430"/>
        <v>129.89</v>
      </c>
      <c r="G2009" s="75">
        <f t="shared" si="429"/>
        <v>103.912</v>
      </c>
      <c r="H2009" s="76">
        <v>2900</v>
      </c>
      <c r="I2009" s="72"/>
      <c r="J2009" s="72"/>
      <c r="K2009" s="75" t="str">
        <f t="shared" si="428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3">
        <v>4670042795392</v>
      </c>
      <c r="Q2009" s="137">
        <v>22.2</v>
      </c>
      <c r="R2009" s="138">
        <v>0.098022</v>
      </c>
      <c r="S2009" s="125">
        <f t="shared" si="431"/>
        <v>0</v>
      </c>
      <c r="T2009" s="126">
        <f t="shared" si="432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21">
        <v>199.88</v>
      </c>
      <c r="F2010" s="75">
        <f t="shared" si="430"/>
        <v>199.88</v>
      </c>
      <c r="G2010" s="75">
        <f t="shared" si="429"/>
        <v>159.904</v>
      </c>
      <c r="H2010" s="76">
        <v>300</v>
      </c>
      <c r="I2010" s="72"/>
      <c r="J2010" s="72"/>
      <c r="K2010" s="75" t="str">
        <f t="shared" si="428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3">
        <v>4670042798751</v>
      </c>
      <c r="Q2010" s="137">
        <v>22.2</v>
      </c>
      <c r="R2010" s="138">
        <v>0.098022</v>
      </c>
      <c r="S2010" s="125">
        <f t="shared" si="431"/>
        <v>0</v>
      </c>
      <c r="T2010" s="126">
        <f t="shared" si="432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21"/>
      <c r="F2011" s="75"/>
      <c r="G2011" s="75"/>
      <c r="H2011" s="78"/>
      <c r="I2011" s="72"/>
      <c r="J2011" s="72"/>
      <c r="K2011" s="75" t="str">
        <f t="shared" si="428"/>
        <v/>
      </c>
      <c r="L2011" s="72"/>
      <c r="M2011" s="72"/>
      <c r="N2011" s="149"/>
      <c r="O2011" s="149"/>
      <c r="P2011" s="223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771</v>
      </c>
      <c r="D2012" s="73"/>
      <c r="E2012" s="221">
        <v>32.8</v>
      </c>
      <c r="F2012" s="75">
        <f t="shared" ref="F2012:F2022" si="433">E2012-E2012*$G$2%</f>
        <v>32.8</v>
      </c>
      <c r="G2012" s="75">
        <f t="shared" si="429"/>
        <v>26.24</v>
      </c>
      <c r="H2012" s="76">
        <v>1780</v>
      </c>
      <c r="I2012" s="72"/>
      <c r="J2012" s="72"/>
      <c r="K2012" s="75" t="str">
        <f t="shared" si="428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7" t="s">
        <v>4802</v>
      </c>
      <c r="Q2012" s="137">
        <v>7.2</v>
      </c>
      <c r="R2012" s="138">
        <v>0.07406</v>
      </c>
      <c r="S2012" s="125">
        <f t="shared" ref="S2012:S2022" si="434">Q2012/M2012*D2012</f>
        <v>0</v>
      </c>
      <c r="T2012" s="126">
        <f t="shared" ref="T2012:T2022" si="435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771</v>
      </c>
      <c r="D2013" s="73"/>
      <c r="E2013" s="221">
        <v>40.16</v>
      </c>
      <c r="F2013" s="75">
        <f t="shared" si="433"/>
        <v>40.16</v>
      </c>
      <c r="G2013" s="75">
        <f t="shared" si="429"/>
        <v>32.128</v>
      </c>
      <c r="H2013" s="76">
        <v>380</v>
      </c>
      <c r="I2013" s="72"/>
      <c r="J2013" s="72"/>
      <c r="K2013" s="75" t="str">
        <f t="shared" si="428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7" t="s">
        <v>4805</v>
      </c>
      <c r="Q2013" s="137">
        <v>7.36</v>
      </c>
      <c r="R2013" s="138">
        <v>0.07406</v>
      </c>
      <c r="S2013" s="125">
        <f t="shared" si="434"/>
        <v>0</v>
      </c>
      <c r="T2013" s="126">
        <f t="shared" si="435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771</v>
      </c>
      <c r="D2014" s="73"/>
      <c r="E2014" s="221">
        <v>50.9</v>
      </c>
      <c r="F2014" s="75">
        <f t="shared" si="433"/>
        <v>50.9</v>
      </c>
      <c r="G2014" s="75">
        <f t="shared" si="429"/>
        <v>40.72</v>
      </c>
      <c r="H2014" s="76">
        <v>720</v>
      </c>
      <c r="I2014" s="72"/>
      <c r="J2014" s="72"/>
      <c r="K2014" s="75" t="str">
        <f t="shared" si="428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7" t="s">
        <v>4808</v>
      </c>
      <c r="Q2014" s="137">
        <v>4.8</v>
      </c>
      <c r="R2014" s="138">
        <v>0.0529</v>
      </c>
      <c r="S2014" s="125">
        <f t="shared" si="434"/>
        <v>0</v>
      </c>
      <c r="T2014" s="126">
        <f t="shared" si="435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771</v>
      </c>
      <c r="D2015" s="73"/>
      <c r="E2015" s="221">
        <v>52.17</v>
      </c>
      <c r="F2015" s="75">
        <f t="shared" si="433"/>
        <v>52.17</v>
      </c>
      <c r="G2015" s="75">
        <f t="shared" si="429"/>
        <v>41.736</v>
      </c>
      <c r="H2015" s="76">
        <v>240</v>
      </c>
      <c r="I2015" s="72"/>
      <c r="J2015" s="72"/>
      <c r="K2015" s="75" t="str">
        <f t="shared" si="428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7" t="s">
        <v>4811</v>
      </c>
      <c r="Q2015" s="137">
        <v>10.4</v>
      </c>
      <c r="R2015" s="138">
        <v>0.07406</v>
      </c>
      <c r="S2015" s="125">
        <f t="shared" si="434"/>
        <v>0</v>
      </c>
      <c r="T2015" s="126">
        <f t="shared" si="435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771</v>
      </c>
      <c r="D2016" s="73"/>
      <c r="E2016" s="221">
        <v>59.6</v>
      </c>
      <c r="F2016" s="75">
        <f t="shared" si="433"/>
        <v>59.6</v>
      </c>
      <c r="G2016" s="75">
        <f t="shared" si="429"/>
        <v>47.68</v>
      </c>
      <c r="H2016" s="76">
        <v>375</v>
      </c>
      <c r="I2016" s="72"/>
      <c r="J2016" s="72"/>
      <c r="K2016" s="75" t="str">
        <f t="shared" si="428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7" t="s">
        <v>4814</v>
      </c>
      <c r="Q2016" s="137">
        <v>11.8</v>
      </c>
      <c r="R2016" s="138">
        <v>0.0529</v>
      </c>
      <c r="S2016" s="125">
        <f t="shared" si="434"/>
        <v>0</v>
      </c>
      <c r="T2016" s="126">
        <f t="shared" si="435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771</v>
      </c>
      <c r="D2017" s="73"/>
      <c r="E2017" s="221">
        <v>69.18</v>
      </c>
      <c r="F2017" s="75">
        <f t="shared" si="433"/>
        <v>69.18</v>
      </c>
      <c r="G2017" s="75">
        <f t="shared" si="429"/>
        <v>55.344</v>
      </c>
      <c r="H2017" s="76">
        <v>340</v>
      </c>
      <c r="I2017" s="72"/>
      <c r="J2017" s="72"/>
      <c r="K2017" s="75" t="str">
        <f t="shared" si="428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7" t="s">
        <v>4817</v>
      </c>
      <c r="Q2017" s="137">
        <v>13</v>
      </c>
      <c r="R2017" s="138">
        <v>0.0454</v>
      </c>
      <c r="S2017" s="125">
        <f t="shared" si="434"/>
        <v>0</v>
      </c>
      <c r="T2017" s="126">
        <f t="shared" si="435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771</v>
      </c>
      <c r="D2018" s="73"/>
      <c r="E2018" s="221">
        <v>100.5</v>
      </c>
      <c r="F2018" s="75">
        <f t="shared" si="433"/>
        <v>100.5</v>
      </c>
      <c r="G2018" s="75">
        <f t="shared" si="429"/>
        <v>80.4</v>
      </c>
      <c r="H2018" s="76">
        <v>614</v>
      </c>
      <c r="I2018" s="72"/>
      <c r="J2018" s="72"/>
      <c r="K2018" s="75" t="str">
        <f t="shared" si="428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7" t="s">
        <v>4820</v>
      </c>
      <c r="Q2018" s="137">
        <v>12.3</v>
      </c>
      <c r="R2018" s="138">
        <v>0.061364</v>
      </c>
      <c r="S2018" s="125">
        <f t="shared" si="434"/>
        <v>0</v>
      </c>
      <c r="T2018" s="126">
        <f t="shared" si="435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771</v>
      </c>
      <c r="D2019" s="73"/>
      <c r="E2019" s="221">
        <v>152.68</v>
      </c>
      <c r="F2019" s="75">
        <f t="shared" si="433"/>
        <v>152.68</v>
      </c>
      <c r="G2019" s="75">
        <f t="shared" si="429"/>
        <v>122.144</v>
      </c>
      <c r="H2019" s="76">
        <v>411</v>
      </c>
      <c r="I2019" s="72"/>
      <c r="J2019" s="72"/>
      <c r="K2019" s="75" t="str">
        <f t="shared" si="428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7" t="s">
        <v>4823</v>
      </c>
      <c r="Q2019" s="137">
        <v>11.5</v>
      </c>
      <c r="R2019" s="138">
        <v>0.061364</v>
      </c>
      <c r="S2019" s="125">
        <f t="shared" si="434"/>
        <v>0</v>
      </c>
      <c r="T2019" s="126">
        <f t="shared" si="435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771</v>
      </c>
      <c r="D2020" s="73"/>
      <c r="E2020" s="221">
        <v>265.76</v>
      </c>
      <c r="F2020" s="75">
        <f t="shared" si="433"/>
        <v>265.76</v>
      </c>
      <c r="G2020" s="75">
        <f t="shared" si="429"/>
        <v>212.608</v>
      </c>
      <c r="H2020" s="76">
        <v>775</v>
      </c>
      <c r="I2020" s="72"/>
      <c r="J2020" s="72"/>
      <c r="K2020" s="75" t="str">
        <f t="shared" si="428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7" t="s">
        <v>4826</v>
      </c>
      <c r="Q2020" s="137">
        <v>20.5</v>
      </c>
      <c r="R2020" s="138">
        <v>0.0529</v>
      </c>
      <c r="S2020" s="125">
        <f t="shared" si="434"/>
        <v>0</v>
      </c>
      <c r="T2020" s="126">
        <f t="shared" si="435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771</v>
      </c>
      <c r="D2021" s="73"/>
      <c r="E2021" s="221">
        <v>358.64</v>
      </c>
      <c r="F2021" s="75">
        <f t="shared" si="433"/>
        <v>358.64</v>
      </c>
      <c r="G2021" s="75">
        <f t="shared" si="429"/>
        <v>286.912</v>
      </c>
      <c r="H2021" s="76">
        <v>127</v>
      </c>
      <c r="I2021" s="72"/>
      <c r="J2021" s="72"/>
      <c r="K2021" s="75" t="str">
        <f t="shared" si="428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7" t="s">
        <v>4829</v>
      </c>
      <c r="Q2021" s="137">
        <v>16</v>
      </c>
      <c r="R2021" s="138">
        <v>0.0454</v>
      </c>
      <c r="S2021" s="125">
        <f t="shared" si="434"/>
        <v>0</v>
      </c>
      <c r="T2021" s="126">
        <f t="shared" si="435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771</v>
      </c>
      <c r="D2022" s="73"/>
      <c r="E2022" s="221">
        <v>2953.43</v>
      </c>
      <c r="F2022" s="75">
        <f t="shared" si="433"/>
        <v>2953.43</v>
      </c>
      <c r="G2022" s="75">
        <f t="shared" si="429"/>
        <v>2362.744</v>
      </c>
      <c r="H2022" s="76">
        <v>176</v>
      </c>
      <c r="I2022" s="72"/>
      <c r="J2022" s="72"/>
      <c r="K2022" s="75" t="str">
        <f t="shared" si="428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3">
        <v>4620105825535</v>
      </c>
      <c r="Q2022" s="137">
        <v>29</v>
      </c>
      <c r="R2022" s="138">
        <v>0.0805</v>
      </c>
      <c r="S2022" s="125">
        <f t="shared" si="434"/>
        <v>0</v>
      </c>
      <c r="T2022" s="126">
        <f t="shared" si="435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21"/>
      <c r="F2023" s="75"/>
      <c r="G2023" s="75"/>
      <c r="H2023" s="78"/>
      <c r="I2023" s="72"/>
      <c r="J2023" s="72"/>
      <c r="K2023" s="75" t="str">
        <f t="shared" si="428"/>
        <v/>
      </c>
      <c r="L2023" s="72"/>
      <c r="M2023" s="72"/>
      <c r="N2023" s="149"/>
      <c r="O2023" s="110"/>
      <c r="P2023" s="223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21">
        <v>358.95</v>
      </c>
      <c r="F2024" s="75">
        <f t="shared" ref="F2024:F2029" si="436">E2024-E2024*$G$2%</f>
        <v>358.95</v>
      </c>
      <c r="G2024" s="75">
        <f t="shared" si="429"/>
        <v>287.16</v>
      </c>
      <c r="H2024" s="76">
        <v>174</v>
      </c>
      <c r="I2024" s="72"/>
      <c r="J2024" s="72"/>
      <c r="K2024" s="75" t="str">
        <f t="shared" si="428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7" t="s">
        <v>4834</v>
      </c>
      <c r="Q2024" s="137">
        <v>12</v>
      </c>
      <c r="R2024" s="138">
        <v>0.07406</v>
      </c>
      <c r="S2024" s="125">
        <f t="shared" ref="S2024:S2029" si="437">Q2024/25*D2024/36</f>
        <v>0</v>
      </c>
      <c r="T2024" s="126">
        <f t="shared" ref="T2024:T2029" si="438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21">
        <v>375.26</v>
      </c>
      <c r="F2025" s="75">
        <f t="shared" si="436"/>
        <v>375.26</v>
      </c>
      <c r="G2025" s="75">
        <f t="shared" si="429"/>
        <v>300.208</v>
      </c>
      <c r="H2025" s="76">
        <v>176</v>
      </c>
      <c r="I2025" s="72"/>
      <c r="J2025" s="72"/>
      <c r="K2025" s="75" t="str">
        <f t="shared" si="428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7" t="s">
        <v>4837</v>
      </c>
      <c r="Q2025" s="137">
        <v>12.5</v>
      </c>
      <c r="R2025" s="138">
        <v>0.07406</v>
      </c>
      <c r="S2025" s="125">
        <f t="shared" si="437"/>
        <v>0</v>
      </c>
      <c r="T2025" s="126">
        <f t="shared" si="438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21">
        <v>315.96</v>
      </c>
      <c r="F2026" s="75">
        <f t="shared" si="436"/>
        <v>315.96</v>
      </c>
      <c r="G2026" s="75">
        <f t="shared" si="429"/>
        <v>252.768</v>
      </c>
      <c r="H2026" s="76">
        <v>176</v>
      </c>
      <c r="I2026" s="72"/>
      <c r="J2026" s="72"/>
      <c r="K2026" s="75" t="str">
        <f t="shared" ref="K2026:K2089" si="439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7" t="s">
        <v>4840</v>
      </c>
      <c r="Q2026" s="137">
        <v>12.6</v>
      </c>
      <c r="R2026" s="138">
        <v>0.07406</v>
      </c>
      <c r="S2026" s="125">
        <f t="shared" si="437"/>
        <v>0</v>
      </c>
      <c r="T2026" s="126">
        <f t="shared" si="438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21">
        <v>582.18</v>
      </c>
      <c r="F2027" s="75">
        <f t="shared" si="436"/>
        <v>582.18</v>
      </c>
      <c r="G2027" s="75">
        <f t="shared" si="429"/>
        <v>465.744</v>
      </c>
      <c r="H2027" s="76">
        <v>174</v>
      </c>
      <c r="I2027" s="72"/>
      <c r="J2027" s="72"/>
      <c r="K2027" s="75" t="str">
        <f t="shared" si="439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3">
        <v>4650358703090</v>
      </c>
      <c r="Q2027" s="137">
        <v>16.76</v>
      </c>
      <c r="R2027" s="138">
        <v>0.07406</v>
      </c>
      <c r="S2027" s="125">
        <f t="shared" si="437"/>
        <v>0</v>
      </c>
      <c r="T2027" s="126">
        <f t="shared" si="438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21">
        <v>715.07</v>
      </c>
      <c r="F2028" s="75">
        <f t="shared" si="436"/>
        <v>715.07</v>
      </c>
      <c r="G2028" s="75">
        <f t="shared" si="429"/>
        <v>572.056</v>
      </c>
      <c r="H2028" s="76">
        <v>176</v>
      </c>
      <c r="I2028" s="72"/>
      <c r="J2028" s="72"/>
      <c r="K2028" s="75" t="str">
        <f t="shared" si="439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3">
        <v>4650358703106</v>
      </c>
      <c r="Q2028" s="137">
        <v>16.53</v>
      </c>
      <c r="R2028" s="138">
        <v>0.07406</v>
      </c>
      <c r="S2028" s="125">
        <f t="shared" si="437"/>
        <v>0</v>
      </c>
      <c r="T2028" s="126">
        <f t="shared" si="438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21">
        <v>680.39</v>
      </c>
      <c r="F2029" s="75">
        <f t="shared" si="436"/>
        <v>680.39</v>
      </c>
      <c r="G2029" s="75">
        <f t="shared" si="429"/>
        <v>544.312</v>
      </c>
      <c r="H2029" s="76">
        <v>176</v>
      </c>
      <c r="I2029" s="72"/>
      <c r="J2029" s="72"/>
      <c r="K2029" s="75" t="str">
        <f t="shared" si="439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3">
        <v>4650358703113</v>
      </c>
      <c r="Q2029" s="137">
        <v>15.7</v>
      </c>
      <c r="R2029" s="138">
        <v>0.07406</v>
      </c>
      <c r="S2029" s="125">
        <f t="shared" si="437"/>
        <v>0</v>
      </c>
      <c r="T2029" s="126">
        <f t="shared" si="438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21"/>
      <c r="F2030" s="75"/>
      <c r="G2030" s="75"/>
      <c r="H2030" s="78"/>
      <c r="I2030" s="72"/>
      <c r="J2030" s="72"/>
      <c r="K2030" s="75" t="str">
        <f t="shared" si="439"/>
        <v/>
      </c>
      <c r="L2030" s="72"/>
      <c r="M2030" s="72"/>
      <c r="N2030" s="149"/>
      <c r="O2030" s="110"/>
      <c r="P2030" s="223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21">
        <v>32.15</v>
      </c>
      <c r="F2031" s="75">
        <f t="shared" ref="F2031:F2073" si="440">E2031-E2031*$G$2%</f>
        <v>32.15</v>
      </c>
      <c r="G2031" s="75">
        <f t="shared" ref="G2031:G2073" si="441">E2031-(20*E2031/100)</f>
        <v>25.72</v>
      </c>
      <c r="H2031" s="76">
        <v>2320</v>
      </c>
      <c r="I2031" s="72"/>
      <c r="J2031" s="72"/>
      <c r="K2031" s="75" t="str">
        <f t="shared" si="439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3">
        <v>4650358700280</v>
      </c>
      <c r="Q2031" s="137">
        <v>11</v>
      </c>
      <c r="R2031" s="138">
        <v>0.06969</v>
      </c>
      <c r="S2031" s="125">
        <f t="shared" ref="S2031:S2073" si="442">Q2031/(L2031*M2031)*D2031</f>
        <v>0</v>
      </c>
      <c r="T2031" s="126">
        <f t="shared" ref="T2031:T2073" si="443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21">
        <v>43.8</v>
      </c>
      <c r="F2032" s="75">
        <f t="shared" si="440"/>
        <v>43.8</v>
      </c>
      <c r="G2032" s="75">
        <f t="shared" si="441"/>
        <v>35.04</v>
      </c>
      <c r="H2032" s="76">
        <v>1920</v>
      </c>
      <c r="I2032" s="72"/>
      <c r="J2032" s="72"/>
      <c r="K2032" s="75" t="str">
        <f t="shared" si="439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3">
        <v>4650358700297</v>
      </c>
      <c r="Q2032" s="137">
        <v>13.35</v>
      </c>
      <c r="R2032" s="138">
        <v>0.06969</v>
      </c>
      <c r="S2032" s="125">
        <f t="shared" si="442"/>
        <v>0</v>
      </c>
      <c r="T2032" s="126">
        <f t="shared" si="443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21">
        <v>53.82</v>
      </c>
      <c r="F2033" s="75">
        <f t="shared" si="440"/>
        <v>53.82</v>
      </c>
      <c r="G2033" s="75">
        <f t="shared" si="441"/>
        <v>43.056</v>
      </c>
      <c r="H2033" s="76">
        <v>1280</v>
      </c>
      <c r="I2033" s="72"/>
      <c r="J2033" s="72"/>
      <c r="K2033" s="75" t="str">
        <f t="shared" si="439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3">
        <v>4650358700303</v>
      </c>
      <c r="Q2033" s="137">
        <v>13.15</v>
      </c>
      <c r="R2033" s="138">
        <v>0.06969</v>
      </c>
      <c r="S2033" s="125">
        <f t="shared" si="442"/>
        <v>0</v>
      </c>
      <c r="T2033" s="126">
        <f t="shared" si="443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21">
        <v>85.26</v>
      </c>
      <c r="F2034" s="75">
        <f t="shared" si="440"/>
        <v>85.26</v>
      </c>
      <c r="G2034" s="75">
        <f t="shared" si="441"/>
        <v>68.208</v>
      </c>
      <c r="H2034" s="76">
        <v>720</v>
      </c>
      <c r="I2034" s="72"/>
      <c r="J2034" s="72"/>
      <c r="K2034" s="75" t="str">
        <f t="shared" si="439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3">
        <v>4650358700310</v>
      </c>
      <c r="Q2034" s="137">
        <v>11.05</v>
      </c>
      <c r="R2034" s="138">
        <v>0.06969</v>
      </c>
      <c r="S2034" s="125">
        <f t="shared" si="442"/>
        <v>0</v>
      </c>
      <c r="T2034" s="126">
        <f t="shared" si="443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21">
        <v>124.91</v>
      </c>
      <c r="F2035" s="75">
        <f t="shared" si="440"/>
        <v>124.91</v>
      </c>
      <c r="G2035" s="75">
        <f t="shared" si="441"/>
        <v>99.928</v>
      </c>
      <c r="H2035" s="76">
        <v>560</v>
      </c>
      <c r="I2035" s="72"/>
      <c r="J2035" s="72"/>
      <c r="K2035" s="75" t="str">
        <f t="shared" si="439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3">
        <v>4650358700327</v>
      </c>
      <c r="Q2035" s="137">
        <v>10.8</v>
      </c>
      <c r="R2035" s="138">
        <v>0.056459</v>
      </c>
      <c r="S2035" s="125">
        <f t="shared" si="442"/>
        <v>0</v>
      </c>
      <c r="T2035" s="126">
        <f t="shared" si="443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21">
        <v>171.06</v>
      </c>
      <c r="F2036" s="75">
        <f t="shared" si="440"/>
        <v>171.06</v>
      </c>
      <c r="G2036" s="75">
        <f t="shared" si="441"/>
        <v>136.848</v>
      </c>
      <c r="H2036" s="76">
        <v>480</v>
      </c>
      <c r="I2036" s="72"/>
      <c r="J2036" s="72"/>
      <c r="K2036" s="75" t="str">
        <f t="shared" si="439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3">
        <v>4650358700334</v>
      </c>
      <c r="Q2036" s="137">
        <v>10.7</v>
      </c>
      <c r="R2036" s="138">
        <v>0.056459</v>
      </c>
      <c r="S2036" s="125">
        <f t="shared" si="442"/>
        <v>0</v>
      </c>
      <c r="T2036" s="126">
        <f t="shared" si="443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21">
        <v>231.59</v>
      </c>
      <c r="F2037" s="75">
        <f t="shared" si="440"/>
        <v>231.59</v>
      </c>
      <c r="G2037" s="75">
        <f t="shared" si="441"/>
        <v>185.272</v>
      </c>
      <c r="H2037" s="76">
        <v>200</v>
      </c>
      <c r="I2037" s="72"/>
      <c r="J2037" s="72"/>
      <c r="K2037" s="75" t="str">
        <f t="shared" si="439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3">
        <v>4650358700341</v>
      </c>
      <c r="Q2037" s="137">
        <v>6.9</v>
      </c>
      <c r="R2037" s="138">
        <v>0.056459</v>
      </c>
      <c r="S2037" s="125">
        <f t="shared" si="442"/>
        <v>0</v>
      </c>
      <c r="T2037" s="126">
        <f t="shared" si="443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21">
        <v>318.65</v>
      </c>
      <c r="F2038" s="75">
        <f t="shared" si="440"/>
        <v>318.65</v>
      </c>
      <c r="G2038" s="75">
        <f t="shared" si="441"/>
        <v>254.92</v>
      </c>
      <c r="H2038" s="76">
        <v>180</v>
      </c>
      <c r="I2038" s="72"/>
      <c r="J2038" s="72"/>
      <c r="K2038" s="75" t="str">
        <f t="shared" si="439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3">
        <v>4650358700358</v>
      </c>
      <c r="Q2038" s="137">
        <v>8.6</v>
      </c>
      <c r="R2038" s="138">
        <v>0.056459</v>
      </c>
      <c r="S2038" s="125">
        <f t="shared" si="442"/>
        <v>0</v>
      </c>
      <c r="T2038" s="126">
        <f t="shared" si="443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21">
        <v>375.16</v>
      </c>
      <c r="F2039" s="75">
        <f t="shared" si="440"/>
        <v>375.16</v>
      </c>
      <c r="G2039" s="75">
        <f t="shared" si="441"/>
        <v>300.128</v>
      </c>
      <c r="H2039" s="76">
        <v>240</v>
      </c>
      <c r="I2039" s="72"/>
      <c r="J2039" s="72"/>
      <c r="K2039" s="75" t="str">
        <f t="shared" si="439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3">
        <v>4650358700365</v>
      </c>
      <c r="Q2039" s="137">
        <v>13.2</v>
      </c>
      <c r="R2039" s="138">
        <v>0.042925</v>
      </c>
      <c r="S2039" s="125">
        <f t="shared" si="442"/>
        <v>0</v>
      </c>
      <c r="T2039" s="126">
        <f t="shared" si="443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21">
        <v>539.75</v>
      </c>
      <c r="F2040" s="75">
        <f t="shared" si="440"/>
        <v>539.75</v>
      </c>
      <c r="G2040" s="75">
        <f t="shared" si="441"/>
        <v>431.8</v>
      </c>
      <c r="H2040" s="78"/>
      <c r="I2040" s="72"/>
      <c r="J2040" s="72"/>
      <c r="K2040" s="75" t="str">
        <f t="shared" si="439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3">
        <v>4650358700389</v>
      </c>
      <c r="Q2040" s="137">
        <v>12.55</v>
      </c>
      <c r="R2040" s="138">
        <v>0.056459</v>
      </c>
      <c r="S2040" s="125">
        <f t="shared" si="442"/>
        <v>0</v>
      </c>
      <c r="T2040" s="126">
        <f t="shared" si="443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21">
        <v>758.28</v>
      </c>
      <c r="F2041" s="75">
        <f t="shared" si="440"/>
        <v>758.28</v>
      </c>
      <c r="G2041" s="75">
        <f t="shared" si="441"/>
        <v>606.624</v>
      </c>
      <c r="H2041" s="76">
        <v>160</v>
      </c>
      <c r="I2041" s="72"/>
      <c r="J2041" s="72"/>
      <c r="K2041" s="75" t="str">
        <f t="shared" si="439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3">
        <v>4650358700372</v>
      </c>
      <c r="Q2041" s="137">
        <v>15.15</v>
      </c>
      <c r="R2041" s="138">
        <v>0.056459</v>
      </c>
      <c r="S2041" s="125">
        <f t="shared" si="442"/>
        <v>0</v>
      </c>
      <c r="T2041" s="126">
        <f t="shared" si="443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21">
        <v>1092.1</v>
      </c>
      <c r="F2042" s="75">
        <f t="shared" si="440"/>
        <v>1092.1</v>
      </c>
      <c r="G2042" s="75">
        <f t="shared" si="441"/>
        <v>873.68</v>
      </c>
      <c r="H2042" s="76">
        <v>160</v>
      </c>
      <c r="I2042" s="72"/>
      <c r="J2042" s="72"/>
      <c r="K2042" s="75" t="str">
        <f t="shared" si="439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3">
        <v>4650358700396</v>
      </c>
      <c r="Q2042" s="137">
        <v>20</v>
      </c>
      <c r="R2042" s="138">
        <v>0.056459</v>
      </c>
      <c r="S2042" s="125">
        <f t="shared" si="442"/>
        <v>0</v>
      </c>
      <c r="T2042" s="126">
        <f t="shared" si="443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21">
        <v>1159.83</v>
      </c>
      <c r="F2043" s="75">
        <f t="shared" si="440"/>
        <v>1159.83</v>
      </c>
      <c r="G2043" s="75">
        <f t="shared" si="441"/>
        <v>927.864</v>
      </c>
      <c r="H2043" s="76">
        <v>150</v>
      </c>
      <c r="I2043" s="72"/>
      <c r="J2043" s="72"/>
      <c r="K2043" s="75" t="str">
        <f t="shared" si="439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3">
        <v>4650358700402</v>
      </c>
      <c r="Q2043" s="137">
        <v>21.05</v>
      </c>
      <c r="R2043" s="138">
        <v>0.056459</v>
      </c>
      <c r="S2043" s="125">
        <f t="shared" si="442"/>
        <v>0</v>
      </c>
      <c r="T2043" s="126">
        <f t="shared" si="443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21">
        <v>1527.13</v>
      </c>
      <c r="F2044" s="75">
        <f t="shared" si="440"/>
        <v>1527.13</v>
      </c>
      <c r="G2044" s="75">
        <f t="shared" si="441"/>
        <v>1221.704</v>
      </c>
      <c r="H2044" s="76">
        <v>120</v>
      </c>
      <c r="I2044" s="72"/>
      <c r="J2044" s="72"/>
      <c r="K2044" s="75" t="str">
        <f t="shared" si="439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3">
        <v>4650358700419</v>
      </c>
      <c r="Q2044" s="137">
        <v>16.9</v>
      </c>
      <c r="R2044" s="138">
        <v>0.042925</v>
      </c>
      <c r="S2044" s="125">
        <f t="shared" si="442"/>
        <v>0</v>
      </c>
      <c r="T2044" s="126">
        <f t="shared" si="443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21">
        <v>2105.9</v>
      </c>
      <c r="F2045" s="75">
        <f t="shared" si="440"/>
        <v>2105.9</v>
      </c>
      <c r="G2045" s="75">
        <f t="shared" si="441"/>
        <v>1684.72</v>
      </c>
      <c r="H2045" s="76">
        <v>50</v>
      </c>
      <c r="I2045" s="72"/>
      <c r="J2045" s="72"/>
      <c r="K2045" s="75" t="str">
        <f t="shared" si="439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3">
        <v>4650358700426</v>
      </c>
      <c r="Q2045" s="137">
        <v>18.8</v>
      </c>
      <c r="R2045" s="138">
        <v>0.06969</v>
      </c>
      <c r="S2045" s="125">
        <f t="shared" si="442"/>
        <v>0</v>
      </c>
      <c r="T2045" s="126">
        <f t="shared" si="443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21">
        <v>36.75</v>
      </c>
      <c r="F2046" s="75">
        <f t="shared" si="440"/>
        <v>36.75</v>
      </c>
      <c r="G2046" s="75">
        <f t="shared" si="441"/>
        <v>29.4</v>
      </c>
      <c r="H2046" s="76">
        <v>1199</v>
      </c>
      <c r="I2046" s="72"/>
      <c r="J2046" s="72"/>
      <c r="K2046" s="75" t="str">
        <f t="shared" si="439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3">
        <v>4650358700433</v>
      </c>
      <c r="Q2046" s="137">
        <v>8.6</v>
      </c>
      <c r="R2046" s="138">
        <v>0.06969</v>
      </c>
      <c r="S2046" s="125">
        <f t="shared" si="442"/>
        <v>0</v>
      </c>
      <c r="T2046" s="126">
        <f t="shared" si="443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21">
        <v>52.93</v>
      </c>
      <c r="F2047" s="75">
        <f t="shared" si="440"/>
        <v>52.93</v>
      </c>
      <c r="G2047" s="75">
        <f t="shared" si="441"/>
        <v>42.344</v>
      </c>
      <c r="H2047" s="76">
        <v>960</v>
      </c>
      <c r="I2047" s="72"/>
      <c r="J2047" s="72"/>
      <c r="K2047" s="75" t="str">
        <f t="shared" si="439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3">
        <v>4650358700440</v>
      </c>
      <c r="Q2047" s="137">
        <v>10.25</v>
      </c>
      <c r="R2047" s="138">
        <v>0.06969</v>
      </c>
      <c r="S2047" s="125">
        <f t="shared" si="442"/>
        <v>0</v>
      </c>
      <c r="T2047" s="126">
        <f t="shared" si="443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21">
        <v>63.95</v>
      </c>
      <c r="F2048" s="75">
        <f t="shared" si="440"/>
        <v>63.95</v>
      </c>
      <c r="G2048" s="75">
        <f t="shared" si="441"/>
        <v>51.16</v>
      </c>
      <c r="H2048" s="76">
        <v>640</v>
      </c>
      <c r="I2048" s="72"/>
      <c r="J2048" s="72"/>
      <c r="K2048" s="75" t="str">
        <f t="shared" si="439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3">
        <v>4650358700457</v>
      </c>
      <c r="Q2048" s="137">
        <v>10.15</v>
      </c>
      <c r="R2048" s="138">
        <v>0.06969</v>
      </c>
      <c r="S2048" s="125">
        <f t="shared" si="442"/>
        <v>0</v>
      </c>
      <c r="T2048" s="126">
        <f t="shared" si="443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21">
        <v>94.16</v>
      </c>
      <c r="F2049" s="75">
        <f t="shared" si="440"/>
        <v>94.16</v>
      </c>
      <c r="G2049" s="75">
        <f t="shared" si="441"/>
        <v>75.328</v>
      </c>
      <c r="H2049" s="76">
        <v>360</v>
      </c>
      <c r="I2049" s="72"/>
      <c r="J2049" s="72"/>
      <c r="K2049" s="75" t="str">
        <f t="shared" si="439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3">
        <v>4650358700518</v>
      </c>
      <c r="Q2049" s="137">
        <v>8.8</v>
      </c>
      <c r="R2049" s="138">
        <v>0.06969</v>
      </c>
      <c r="S2049" s="125">
        <f t="shared" si="442"/>
        <v>0</v>
      </c>
      <c r="T2049" s="126">
        <f t="shared" si="443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21">
        <v>181.46</v>
      </c>
      <c r="F2050" s="75">
        <f t="shared" si="440"/>
        <v>181.46</v>
      </c>
      <c r="G2050" s="75">
        <f t="shared" si="441"/>
        <v>145.168</v>
      </c>
      <c r="H2050" s="76">
        <v>280</v>
      </c>
      <c r="I2050" s="72"/>
      <c r="J2050" s="72"/>
      <c r="K2050" s="75" t="str">
        <f t="shared" si="439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3">
        <v>4650358700525</v>
      </c>
      <c r="Q2050" s="137">
        <v>8.85</v>
      </c>
      <c r="R2050" s="138">
        <v>0.06969</v>
      </c>
      <c r="S2050" s="125">
        <f t="shared" si="442"/>
        <v>0</v>
      </c>
      <c r="T2050" s="126">
        <f t="shared" si="443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21">
        <v>287.97</v>
      </c>
      <c r="F2051" s="75">
        <f t="shared" si="440"/>
        <v>287.97</v>
      </c>
      <c r="G2051" s="75">
        <f t="shared" si="441"/>
        <v>230.376</v>
      </c>
      <c r="H2051" s="76">
        <v>120</v>
      </c>
      <c r="I2051" s="72"/>
      <c r="J2051" s="72"/>
      <c r="K2051" s="75" t="str">
        <f t="shared" si="439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3">
        <v>4650358700532</v>
      </c>
      <c r="Q2051" s="137">
        <v>5.95</v>
      </c>
      <c r="R2051" s="138">
        <v>0.035451</v>
      </c>
      <c r="S2051" s="125">
        <f t="shared" si="442"/>
        <v>0</v>
      </c>
      <c r="T2051" s="126">
        <f t="shared" si="443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21">
        <v>432.09</v>
      </c>
      <c r="F2052" s="75">
        <f t="shared" si="440"/>
        <v>432.09</v>
      </c>
      <c r="G2052" s="75">
        <f t="shared" si="441"/>
        <v>345.672</v>
      </c>
      <c r="H2052" s="76">
        <v>120</v>
      </c>
      <c r="I2052" s="72"/>
      <c r="J2052" s="72"/>
      <c r="K2052" s="75" t="str">
        <f t="shared" si="439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3">
        <v>4650358700563</v>
      </c>
      <c r="Q2052" s="137">
        <v>8.65</v>
      </c>
      <c r="R2052" s="138">
        <v>0.035451</v>
      </c>
      <c r="S2052" s="125">
        <f t="shared" si="442"/>
        <v>0</v>
      </c>
      <c r="T2052" s="126">
        <f t="shared" si="443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21">
        <v>518.49</v>
      </c>
      <c r="F2053" s="75">
        <f t="shared" si="440"/>
        <v>518.49</v>
      </c>
      <c r="G2053" s="75">
        <f t="shared" si="441"/>
        <v>414.792</v>
      </c>
      <c r="H2053" s="76">
        <v>120</v>
      </c>
      <c r="I2053" s="72"/>
      <c r="J2053" s="72"/>
      <c r="K2053" s="75" t="str">
        <f t="shared" si="439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3">
        <v>4650358700556</v>
      </c>
      <c r="Q2053" s="137">
        <v>10.15</v>
      </c>
      <c r="R2053" s="138">
        <v>0.035451</v>
      </c>
      <c r="S2053" s="125">
        <f t="shared" si="442"/>
        <v>0</v>
      </c>
      <c r="T2053" s="126">
        <f t="shared" si="443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21">
        <v>649.76</v>
      </c>
      <c r="F2054" s="75">
        <f t="shared" si="440"/>
        <v>649.76</v>
      </c>
      <c r="G2054" s="75">
        <f t="shared" si="441"/>
        <v>519.808</v>
      </c>
      <c r="H2054" s="76">
        <v>80</v>
      </c>
      <c r="I2054" s="72"/>
      <c r="J2054" s="72"/>
      <c r="K2054" s="75" t="str">
        <f t="shared" si="439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3">
        <v>4650358700587</v>
      </c>
      <c r="Q2054" s="137">
        <v>11.4</v>
      </c>
      <c r="R2054" s="138">
        <v>0.035451</v>
      </c>
      <c r="S2054" s="125">
        <f t="shared" si="442"/>
        <v>0</v>
      </c>
      <c r="T2054" s="126">
        <f t="shared" si="443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21">
        <v>1222.27</v>
      </c>
      <c r="F2055" s="75">
        <f t="shared" si="440"/>
        <v>1222.27</v>
      </c>
      <c r="G2055" s="75">
        <f t="shared" si="441"/>
        <v>977.816</v>
      </c>
      <c r="H2055" s="76">
        <v>80</v>
      </c>
      <c r="I2055" s="72"/>
      <c r="J2055" s="72"/>
      <c r="K2055" s="75" t="str">
        <f t="shared" si="439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3">
        <v>4650358700594</v>
      </c>
      <c r="Q2055" s="137">
        <v>13.45</v>
      </c>
      <c r="R2055" s="138">
        <v>0.056459</v>
      </c>
      <c r="S2055" s="125">
        <f t="shared" si="442"/>
        <v>0</v>
      </c>
      <c r="T2055" s="126">
        <f t="shared" si="443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21">
        <v>40.07</v>
      </c>
      <c r="F2056" s="75">
        <f t="shared" si="440"/>
        <v>40.07</v>
      </c>
      <c r="G2056" s="75">
        <f t="shared" si="441"/>
        <v>32.056</v>
      </c>
      <c r="H2056" s="76">
        <v>1200</v>
      </c>
      <c r="I2056" s="72"/>
      <c r="J2056" s="72"/>
      <c r="K2056" s="75" t="str">
        <f t="shared" si="439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3">
        <v>4650358700600</v>
      </c>
      <c r="Q2056" s="137">
        <v>9.7</v>
      </c>
      <c r="R2056" s="138">
        <v>0.06969</v>
      </c>
      <c r="S2056" s="125">
        <f t="shared" si="442"/>
        <v>0</v>
      </c>
      <c r="T2056" s="126">
        <f t="shared" si="443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21">
        <v>58.23</v>
      </c>
      <c r="F2057" s="75">
        <f t="shared" si="440"/>
        <v>58.23</v>
      </c>
      <c r="G2057" s="75">
        <f t="shared" si="441"/>
        <v>46.584</v>
      </c>
      <c r="H2057" s="76">
        <v>960</v>
      </c>
      <c r="I2057" s="72"/>
      <c r="J2057" s="72"/>
      <c r="K2057" s="75" t="str">
        <f t="shared" si="439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3">
        <v>4650358700617</v>
      </c>
      <c r="Q2057" s="137">
        <v>11.2</v>
      </c>
      <c r="R2057" s="138">
        <v>0.06969</v>
      </c>
      <c r="S2057" s="125">
        <f t="shared" si="442"/>
        <v>0</v>
      </c>
      <c r="T2057" s="126">
        <f t="shared" si="443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21">
        <v>69.25</v>
      </c>
      <c r="F2058" s="75">
        <f t="shared" si="440"/>
        <v>69.25</v>
      </c>
      <c r="G2058" s="75">
        <f t="shared" si="441"/>
        <v>55.4</v>
      </c>
      <c r="H2058" s="76">
        <v>640</v>
      </c>
      <c r="I2058" s="72"/>
      <c r="J2058" s="72"/>
      <c r="K2058" s="75" t="str">
        <f t="shared" si="439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3">
        <v>4650358700624</v>
      </c>
      <c r="Q2058" s="137">
        <v>9.9</v>
      </c>
      <c r="R2058" s="138">
        <v>0.06969</v>
      </c>
      <c r="S2058" s="125">
        <f t="shared" si="442"/>
        <v>0</v>
      </c>
      <c r="T2058" s="126">
        <f t="shared" si="443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21">
        <v>100.16</v>
      </c>
      <c r="F2059" s="75">
        <f t="shared" si="440"/>
        <v>100.16</v>
      </c>
      <c r="G2059" s="75">
        <f t="shared" si="441"/>
        <v>80.128</v>
      </c>
      <c r="H2059" s="76">
        <v>360</v>
      </c>
      <c r="I2059" s="72"/>
      <c r="J2059" s="72"/>
      <c r="K2059" s="75" t="str">
        <f t="shared" si="439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3">
        <v>4650358700631</v>
      </c>
      <c r="Q2059" s="137">
        <v>10.7</v>
      </c>
      <c r="R2059" s="138">
        <v>0.06969</v>
      </c>
      <c r="S2059" s="125">
        <f t="shared" si="442"/>
        <v>0</v>
      </c>
      <c r="T2059" s="126">
        <f t="shared" si="443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21">
        <v>179.36</v>
      </c>
      <c r="F2060" s="75">
        <f t="shared" si="440"/>
        <v>179.36</v>
      </c>
      <c r="G2060" s="75">
        <f t="shared" si="441"/>
        <v>143.488</v>
      </c>
      <c r="H2060" s="76">
        <v>280</v>
      </c>
      <c r="I2060" s="72"/>
      <c r="J2060" s="72"/>
      <c r="K2060" s="75" t="str">
        <f t="shared" si="439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3">
        <v>4650358700648</v>
      </c>
      <c r="Q2060" s="137">
        <v>8.65</v>
      </c>
      <c r="R2060" s="138">
        <v>0.035451</v>
      </c>
      <c r="S2060" s="125">
        <f t="shared" si="442"/>
        <v>0</v>
      </c>
      <c r="T2060" s="126">
        <f t="shared" si="443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21">
        <v>297.8</v>
      </c>
      <c r="F2061" s="75">
        <f t="shared" si="440"/>
        <v>297.8</v>
      </c>
      <c r="G2061" s="75">
        <f t="shared" si="441"/>
        <v>238.24</v>
      </c>
      <c r="H2061" s="76">
        <v>120</v>
      </c>
      <c r="I2061" s="72"/>
      <c r="J2061" s="72"/>
      <c r="K2061" s="75" t="str">
        <f t="shared" si="439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3">
        <v>4650358700655</v>
      </c>
      <c r="Q2061" s="137">
        <v>8.55</v>
      </c>
      <c r="R2061" s="138">
        <v>0.056459</v>
      </c>
      <c r="S2061" s="125">
        <f t="shared" si="442"/>
        <v>0</v>
      </c>
      <c r="T2061" s="126">
        <f t="shared" si="443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21">
        <v>402.9</v>
      </c>
      <c r="F2062" s="75">
        <f t="shared" si="440"/>
        <v>402.9</v>
      </c>
      <c r="G2062" s="75">
        <f t="shared" si="441"/>
        <v>322.32</v>
      </c>
      <c r="H2062" s="76">
        <v>120</v>
      </c>
      <c r="I2062" s="72"/>
      <c r="J2062" s="72"/>
      <c r="K2062" s="75" t="str">
        <f t="shared" si="439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3">
        <v>4650358700662</v>
      </c>
      <c r="Q2062" s="137">
        <v>9.45</v>
      </c>
      <c r="R2062" s="138">
        <v>0.035451</v>
      </c>
      <c r="S2062" s="125">
        <f t="shared" si="442"/>
        <v>0</v>
      </c>
      <c r="T2062" s="126">
        <f t="shared" si="443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21">
        <v>468.71</v>
      </c>
      <c r="F2063" s="75">
        <f t="shared" si="440"/>
        <v>468.71</v>
      </c>
      <c r="G2063" s="75">
        <f t="shared" si="441"/>
        <v>374.968</v>
      </c>
      <c r="H2063" s="76">
        <v>120</v>
      </c>
      <c r="I2063" s="72"/>
      <c r="J2063" s="72"/>
      <c r="K2063" s="75" t="str">
        <f t="shared" si="439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3">
        <v>4650358700679</v>
      </c>
      <c r="Q2063" s="137">
        <v>11.9</v>
      </c>
      <c r="R2063" s="138">
        <v>0.035451</v>
      </c>
      <c r="S2063" s="125">
        <f t="shared" si="442"/>
        <v>0</v>
      </c>
      <c r="T2063" s="126">
        <f t="shared" si="443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21">
        <v>691.04</v>
      </c>
      <c r="F2064" s="75">
        <f t="shared" si="440"/>
        <v>691.04</v>
      </c>
      <c r="G2064" s="75">
        <f t="shared" si="441"/>
        <v>552.832</v>
      </c>
      <c r="H2064" s="76">
        <v>80</v>
      </c>
      <c r="I2064" s="72"/>
      <c r="J2064" s="72"/>
      <c r="K2064" s="75" t="str">
        <f t="shared" si="439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3">
        <v>4650358700686</v>
      </c>
      <c r="Q2064" s="137">
        <v>10.1</v>
      </c>
      <c r="R2064" s="138">
        <v>0.035451</v>
      </c>
      <c r="S2064" s="125">
        <f t="shared" si="442"/>
        <v>0</v>
      </c>
      <c r="T2064" s="126">
        <f t="shared" si="443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21">
        <v>40.07</v>
      </c>
      <c r="F2065" s="75">
        <f t="shared" si="440"/>
        <v>40.07</v>
      </c>
      <c r="G2065" s="75">
        <f t="shared" si="441"/>
        <v>32.056</v>
      </c>
      <c r="H2065" s="76">
        <v>1200</v>
      </c>
      <c r="I2065" s="72"/>
      <c r="J2065" s="72"/>
      <c r="K2065" s="75" t="str">
        <f t="shared" si="439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3">
        <v>4650358700693</v>
      </c>
      <c r="Q2065" s="137">
        <v>11.35</v>
      </c>
      <c r="R2065" s="138">
        <v>0.06969</v>
      </c>
      <c r="S2065" s="125">
        <f t="shared" si="442"/>
        <v>0</v>
      </c>
      <c r="T2065" s="126">
        <f t="shared" si="443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21">
        <v>58.23</v>
      </c>
      <c r="F2066" s="75">
        <f t="shared" si="440"/>
        <v>58.23</v>
      </c>
      <c r="G2066" s="75">
        <f t="shared" si="441"/>
        <v>46.584</v>
      </c>
      <c r="H2066" s="76">
        <v>960</v>
      </c>
      <c r="I2066" s="72"/>
      <c r="J2066" s="72"/>
      <c r="K2066" s="75" t="str">
        <f t="shared" si="439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3">
        <v>4650358700709</v>
      </c>
      <c r="Q2066" s="137">
        <v>14.1</v>
      </c>
      <c r="R2066" s="138">
        <v>0.06969</v>
      </c>
      <c r="S2066" s="125">
        <f t="shared" si="442"/>
        <v>0</v>
      </c>
      <c r="T2066" s="126">
        <f t="shared" si="443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21">
        <v>69.25</v>
      </c>
      <c r="F2067" s="75">
        <f t="shared" si="440"/>
        <v>69.25</v>
      </c>
      <c r="G2067" s="75">
        <f t="shared" si="441"/>
        <v>55.4</v>
      </c>
      <c r="H2067" s="76">
        <v>640</v>
      </c>
      <c r="I2067" s="72"/>
      <c r="J2067" s="72"/>
      <c r="K2067" s="75" t="str">
        <f t="shared" si="439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3">
        <v>4650358700716</v>
      </c>
      <c r="Q2067" s="137">
        <v>12.25</v>
      </c>
      <c r="R2067" s="138">
        <v>0.06969</v>
      </c>
      <c r="S2067" s="125">
        <f t="shared" si="442"/>
        <v>0</v>
      </c>
      <c r="T2067" s="126">
        <f t="shared" si="443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21">
        <v>100.16</v>
      </c>
      <c r="F2068" s="75">
        <f t="shared" si="440"/>
        <v>100.16</v>
      </c>
      <c r="G2068" s="75">
        <f t="shared" si="441"/>
        <v>80.128</v>
      </c>
      <c r="H2068" s="76">
        <v>360</v>
      </c>
      <c r="I2068" s="72"/>
      <c r="J2068" s="72"/>
      <c r="K2068" s="75" t="str">
        <f t="shared" si="439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3">
        <v>4650358700723</v>
      </c>
      <c r="Q2068" s="137">
        <v>11.2</v>
      </c>
      <c r="R2068" s="138">
        <v>0.06969</v>
      </c>
      <c r="S2068" s="125">
        <f t="shared" si="442"/>
        <v>0</v>
      </c>
      <c r="T2068" s="126">
        <f t="shared" si="443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21">
        <v>179.36</v>
      </c>
      <c r="F2069" s="75">
        <f t="shared" si="440"/>
        <v>179.36</v>
      </c>
      <c r="G2069" s="75">
        <f t="shared" si="441"/>
        <v>143.488</v>
      </c>
      <c r="H2069" s="76">
        <v>280</v>
      </c>
      <c r="I2069" s="72"/>
      <c r="J2069" s="72"/>
      <c r="K2069" s="75" t="str">
        <f t="shared" si="439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3">
        <v>4650358700730</v>
      </c>
      <c r="Q2069" s="137">
        <v>9.7</v>
      </c>
      <c r="R2069" s="138">
        <v>0.035451</v>
      </c>
      <c r="S2069" s="125">
        <f t="shared" si="442"/>
        <v>0</v>
      </c>
      <c r="T2069" s="126">
        <f t="shared" si="443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21">
        <v>297.8</v>
      </c>
      <c r="F2070" s="75">
        <f t="shared" si="440"/>
        <v>297.8</v>
      </c>
      <c r="G2070" s="75">
        <f t="shared" si="441"/>
        <v>238.24</v>
      </c>
      <c r="H2070" s="76">
        <v>120</v>
      </c>
      <c r="I2070" s="72"/>
      <c r="J2070" s="72"/>
      <c r="K2070" s="75" t="str">
        <f t="shared" si="439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3">
        <v>4650358700747</v>
      </c>
      <c r="Q2070" s="137">
        <v>8.55</v>
      </c>
      <c r="R2070" s="138">
        <v>0.056459</v>
      </c>
      <c r="S2070" s="125">
        <f t="shared" si="442"/>
        <v>0</v>
      </c>
      <c r="T2070" s="126">
        <f t="shared" si="443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21">
        <v>402.9</v>
      </c>
      <c r="F2071" s="75">
        <f t="shared" si="440"/>
        <v>402.9</v>
      </c>
      <c r="G2071" s="75">
        <f t="shared" si="441"/>
        <v>322.32</v>
      </c>
      <c r="H2071" s="76">
        <v>120</v>
      </c>
      <c r="I2071" s="72"/>
      <c r="J2071" s="72"/>
      <c r="K2071" s="75" t="str">
        <f t="shared" si="439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3">
        <v>4650358700754</v>
      </c>
      <c r="Q2071" s="137">
        <v>10.2</v>
      </c>
      <c r="R2071" s="138">
        <v>0.035451</v>
      </c>
      <c r="S2071" s="125">
        <f t="shared" si="442"/>
        <v>0</v>
      </c>
      <c r="T2071" s="126">
        <f t="shared" si="443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21">
        <v>468.71</v>
      </c>
      <c r="F2072" s="75">
        <f t="shared" si="440"/>
        <v>468.71</v>
      </c>
      <c r="G2072" s="75">
        <f t="shared" si="441"/>
        <v>374.968</v>
      </c>
      <c r="H2072" s="76">
        <v>120</v>
      </c>
      <c r="I2072" s="72"/>
      <c r="J2072" s="72"/>
      <c r="K2072" s="75" t="str">
        <f t="shared" si="439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3">
        <v>4650358700761</v>
      </c>
      <c r="Q2072" s="137">
        <v>13.3</v>
      </c>
      <c r="R2072" s="138">
        <v>0.042925</v>
      </c>
      <c r="S2072" s="125">
        <f t="shared" si="442"/>
        <v>0</v>
      </c>
      <c r="T2072" s="126">
        <f t="shared" si="443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21">
        <v>691.04</v>
      </c>
      <c r="F2073" s="75">
        <f t="shared" si="440"/>
        <v>691.04</v>
      </c>
      <c r="G2073" s="75">
        <f t="shared" si="441"/>
        <v>552.832</v>
      </c>
      <c r="H2073" s="76">
        <v>80</v>
      </c>
      <c r="I2073" s="72"/>
      <c r="J2073" s="72"/>
      <c r="K2073" s="75" t="str">
        <f t="shared" si="439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3">
        <v>4650358700778</v>
      </c>
      <c r="Q2073" s="137">
        <v>10.65</v>
      </c>
      <c r="R2073" s="138">
        <v>0.042925</v>
      </c>
      <c r="S2073" s="125">
        <f t="shared" si="442"/>
        <v>0</v>
      </c>
      <c r="T2073" s="126">
        <f t="shared" si="443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9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771</v>
      </c>
      <c r="D2075" s="73"/>
      <c r="E2075" s="224">
        <v>55.1</v>
      </c>
      <c r="F2075" s="75">
        <f>E2075-E2075*$G$2%</f>
        <v>55.1</v>
      </c>
      <c r="G2075" s="75">
        <f t="shared" ref="G2075:G2088" si="444">E2075-(20*E2075/100)</f>
        <v>44.08</v>
      </c>
      <c r="H2075" s="76">
        <v>1500</v>
      </c>
      <c r="I2075" s="72"/>
      <c r="J2075" s="72"/>
      <c r="K2075" s="75" t="str">
        <f t="shared" si="439"/>
        <v/>
      </c>
      <c r="L2075" s="72">
        <v>5</v>
      </c>
      <c r="M2075" s="72">
        <v>600</v>
      </c>
      <c r="N2075" s="109" t="s">
        <v>351</v>
      </c>
      <c r="O2075" s="149" t="s">
        <v>4935</v>
      </c>
      <c r="P2075" s="326" t="s">
        <v>4936</v>
      </c>
      <c r="Q2075" s="137">
        <v>22</v>
      </c>
      <c r="R2075" s="138">
        <v>0.0373</v>
      </c>
      <c r="S2075" s="125">
        <f t="shared" ref="S2075:S2089" si="445">Q2075/M2075*D2075</f>
        <v>0</v>
      </c>
      <c r="T2075" s="126">
        <f t="shared" ref="T2075:T2089" si="446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771</v>
      </c>
      <c r="D2076" s="73"/>
      <c r="E2076" s="224">
        <v>56.75</v>
      </c>
      <c r="F2076" s="75">
        <f>E2076-E2076*$G$2%</f>
        <v>56.75</v>
      </c>
      <c r="G2076" s="75">
        <f t="shared" si="444"/>
        <v>45.4</v>
      </c>
      <c r="H2076" s="76">
        <v>1110</v>
      </c>
      <c r="I2076" s="72"/>
      <c r="J2076" s="72"/>
      <c r="K2076" s="75" t="str">
        <f t="shared" si="439"/>
        <v/>
      </c>
      <c r="L2076" s="72">
        <v>5</v>
      </c>
      <c r="M2076" s="72">
        <v>600</v>
      </c>
      <c r="N2076" s="109" t="s">
        <v>351</v>
      </c>
      <c r="O2076" s="149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5"/>
        <v>0</v>
      </c>
      <c r="T2076" s="126">
        <f t="shared" si="446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771</v>
      </c>
      <c r="D2077" s="73"/>
      <c r="E2077" s="224">
        <v>65.26</v>
      </c>
      <c r="F2077" s="75">
        <f t="shared" ref="F2077:F2089" si="447">E2077-E2077*$G$2%</f>
        <v>65.26</v>
      </c>
      <c r="G2077" s="75">
        <f t="shared" si="444"/>
        <v>52.208</v>
      </c>
      <c r="H2077" s="76">
        <v>1284</v>
      </c>
      <c r="I2077" s="72"/>
      <c r="J2077" s="72"/>
      <c r="K2077" s="75" t="str">
        <f t="shared" si="439"/>
        <v/>
      </c>
      <c r="L2077" s="72">
        <v>5</v>
      </c>
      <c r="M2077" s="72">
        <v>500</v>
      </c>
      <c r="N2077" s="109" t="s">
        <v>351</v>
      </c>
      <c r="O2077" s="149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5"/>
        <v>0</v>
      </c>
      <c r="T2077" s="126">
        <f t="shared" si="446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771</v>
      </c>
      <c r="D2078" s="73"/>
      <c r="E2078" s="224">
        <v>68.9</v>
      </c>
      <c r="F2078" s="75">
        <f t="shared" si="447"/>
        <v>68.9</v>
      </c>
      <c r="G2078" s="75">
        <f t="shared" si="444"/>
        <v>55.12</v>
      </c>
      <c r="H2078" s="76">
        <v>810</v>
      </c>
      <c r="I2078" s="72"/>
      <c r="J2078" s="72"/>
      <c r="K2078" s="75" t="str">
        <f t="shared" si="439"/>
        <v/>
      </c>
      <c r="L2078" s="72">
        <v>5</v>
      </c>
      <c r="M2078" s="72">
        <v>400</v>
      </c>
      <c r="N2078" s="109" t="s">
        <v>351</v>
      </c>
      <c r="O2078" s="149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5"/>
        <v>0</v>
      </c>
      <c r="T2078" s="126">
        <f t="shared" si="446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771</v>
      </c>
      <c r="D2079" s="73"/>
      <c r="E2079" s="224">
        <v>81.04</v>
      </c>
      <c r="F2079" s="75">
        <f t="shared" si="447"/>
        <v>81.04</v>
      </c>
      <c r="G2079" s="75">
        <f t="shared" si="444"/>
        <v>64.832</v>
      </c>
      <c r="H2079" s="76">
        <v>580</v>
      </c>
      <c r="I2079" s="72"/>
      <c r="J2079" s="72"/>
      <c r="K2079" s="75" t="str">
        <f t="shared" si="439"/>
        <v/>
      </c>
      <c r="L2079" s="72">
        <v>5</v>
      </c>
      <c r="M2079" s="72">
        <v>300</v>
      </c>
      <c r="N2079" s="109" t="s">
        <v>351</v>
      </c>
      <c r="O2079" s="149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5"/>
        <v>0</v>
      </c>
      <c r="T2079" s="126">
        <f t="shared" si="446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771</v>
      </c>
      <c r="D2080" s="73"/>
      <c r="E2080" s="224">
        <v>93.02</v>
      </c>
      <c r="F2080" s="75">
        <f t="shared" si="447"/>
        <v>93.02</v>
      </c>
      <c r="G2080" s="75">
        <f t="shared" si="444"/>
        <v>74.416</v>
      </c>
      <c r="H2080" s="78"/>
      <c r="I2080" s="72"/>
      <c r="J2080" s="72"/>
      <c r="K2080" s="75" t="str">
        <f t="shared" si="439"/>
        <v/>
      </c>
      <c r="L2080" s="72">
        <v>5</v>
      </c>
      <c r="M2080" s="72">
        <v>300</v>
      </c>
      <c r="N2080" s="109" t="s">
        <v>351</v>
      </c>
      <c r="O2080" s="149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5"/>
        <v>0</v>
      </c>
      <c r="T2080" s="126">
        <f t="shared" si="446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771</v>
      </c>
      <c r="D2081" s="73"/>
      <c r="E2081" s="224">
        <v>105.41</v>
      </c>
      <c r="F2081" s="75">
        <f t="shared" si="447"/>
        <v>105.41</v>
      </c>
      <c r="G2081" s="75">
        <f t="shared" si="444"/>
        <v>84.328</v>
      </c>
      <c r="H2081" s="76">
        <v>305</v>
      </c>
      <c r="I2081" s="72"/>
      <c r="J2081" s="72"/>
      <c r="K2081" s="75" t="str">
        <f t="shared" si="439"/>
        <v/>
      </c>
      <c r="L2081" s="72">
        <v>5</v>
      </c>
      <c r="M2081" s="72">
        <v>250</v>
      </c>
      <c r="N2081" s="109" t="s">
        <v>351</v>
      </c>
      <c r="O2081" s="149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5"/>
        <v>0</v>
      </c>
      <c r="T2081" s="126">
        <f t="shared" si="446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771</v>
      </c>
      <c r="D2082" s="73"/>
      <c r="E2082" s="224">
        <v>130.24</v>
      </c>
      <c r="F2082" s="75">
        <f t="shared" si="447"/>
        <v>130.24</v>
      </c>
      <c r="G2082" s="75">
        <f t="shared" si="444"/>
        <v>104.192</v>
      </c>
      <c r="H2082" s="76">
        <v>290</v>
      </c>
      <c r="I2082" s="72"/>
      <c r="J2082" s="72"/>
      <c r="K2082" s="75" t="str">
        <f t="shared" si="439"/>
        <v/>
      </c>
      <c r="L2082" s="72">
        <v>5</v>
      </c>
      <c r="M2082" s="72">
        <v>170</v>
      </c>
      <c r="N2082" s="109" t="s">
        <v>351</v>
      </c>
      <c r="O2082" s="149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5"/>
        <v>0</v>
      </c>
      <c r="T2082" s="126">
        <f t="shared" si="446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771</v>
      </c>
      <c r="D2083" s="73"/>
      <c r="E2083" s="224">
        <v>225.71</v>
      </c>
      <c r="F2083" s="75">
        <f t="shared" si="447"/>
        <v>225.71</v>
      </c>
      <c r="G2083" s="75">
        <f t="shared" si="444"/>
        <v>180.568</v>
      </c>
      <c r="H2083" s="76">
        <v>490</v>
      </c>
      <c r="I2083" s="72"/>
      <c r="J2083" s="72"/>
      <c r="K2083" s="75" t="str">
        <f t="shared" si="439"/>
        <v/>
      </c>
      <c r="L2083" s="72">
        <v>5</v>
      </c>
      <c r="M2083" s="72">
        <v>100</v>
      </c>
      <c r="N2083" s="109" t="s">
        <v>351</v>
      </c>
      <c r="O2083" s="149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5"/>
        <v>0</v>
      </c>
      <c r="T2083" s="126">
        <f t="shared" si="446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771</v>
      </c>
      <c r="D2084" s="73"/>
      <c r="E2084" s="224">
        <v>258.94</v>
      </c>
      <c r="F2084" s="75">
        <f t="shared" si="447"/>
        <v>258.94</v>
      </c>
      <c r="G2084" s="75">
        <f t="shared" si="444"/>
        <v>207.152</v>
      </c>
      <c r="H2084" s="76">
        <v>165</v>
      </c>
      <c r="I2084" s="72"/>
      <c r="J2084" s="72"/>
      <c r="K2084" s="75" t="str">
        <f t="shared" si="439"/>
        <v/>
      </c>
      <c r="L2084" s="72">
        <v>5</v>
      </c>
      <c r="M2084" s="72">
        <v>80</v>
      </c>
      <c r="N2084" s="109" t="s">
        <v>351</v>
      </c>
      <c r="O2084" s="149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5"/>
        <v>0</v>
      </c>
      <c r="T2084" s="126">
        <f t="shared" si="446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771</v>
      </c>
      <c r="D2085" s="73"/>
      <c r="E2085" s="224">
        <v>323.93</v>
      </c>
      <c r="F2085" s="75">
        <f t="shared" si="447"/>
        <v>323.93</v>
      </c>
      <c r="G2085" s="75">
        <f t="shared" si="444"/>
        <v>259.144</v>
      </c>
      <c r="H2085" s="78"/>
      <c r="I2085" s="72"/>
      <c r="J2085" s="72"/>
      <c r="K2085" s="75" t="str">
        <f t="shared" si="439"/>
        <v/>
      </c>
      <c r="L2085" s="72">
        <v>5</v>
      </c>
      <c r="M2085" s="72">
        <v>60</v>
      </c>
      <c r="N2085" s="109" t="s">
        <v>351</v>
      </c>
      <c r="O2085" s="149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5"/>
        <v>0</v>
      </c>
      <c r="T2085" s="126">
        <f t="shared" si="446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771</v>
      </c>
      <c r="D2086" s="73"/>
      <c r="E2086" s="224">
        <v>222.51</v>
      </c>
      <c r="F2086" s="75">
        <f t="shared" si="447"/>
        <v>222.51</v>
      </c>
      <c r="G2086" s="75">
        <f t="shared" si="444"/>
        <v>178.008</v>
      </c>
      <c r="H2086" s="76">
        <v>1000</v>
      </c>
      <c r="I2086" s="72"/>
      <c r="J2086" s="72"/>
      <c r="K2086" s="75" t="str">
        <f t="shared" si="439"/>
        <v/>
      </c>
      <c r="L2086" s="72">
        <v>5</v>
      </c>
      <c r="M2086" s="72">
        <v>50</v>
      </c>
      <c r="N2086" s="109" t="s">
        <v>351</v>
      </c>
      <c r="O2086" s="149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5"/>
        <v>0</v>
      </c>
      <c r="T2086" s="126">
        <f t="shared" si="446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771</v>
      </c>
      <c r="D2087" s="73"/>
      <c r="E2087" s="224">
        <v>268.95</v>
      </c>
      <c r="F2087" s="75">
        <f t="shared" si="447"/>
        <v>268.95</v>
      </c>
      <c r="G2087" s="75">
        <f t="shared" si="444"/>
        <v>215.16</v>
      </c>
      <c r="H2087" s="76">
        <v>100</v>
      </c>
      <c r="I2087" s="72"/>
      <c r="J2087" s="72"/>
      <c r="K2087" s="75" t="str">
        <f t="shared" si="439"/>
        <v/>
      </c>
      <c r="L2087" s="72">
        <v>5</v>
      </c>
      <c r="M2087" s="72">
        <v>50</v>
      </c>
      <c r="N2087" s="109" t="s">
        <v>351</v>
      </c>
      <c r="O2087" s="149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5"/>
        <v>0</v>
      </c>
      <c r="T2087" s="126">
        <f t="shared" si="446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771</v>
      </c>
      <c r="D2088" s="73"/>
      <c r="E2088" s="224">
        <v>555.91</v>
      </c>
      <c r="F2088" s="75">
        <f t="shared" si="447"/>
        <v>555.91</v>
      </c>
      <c r="G2088" s="75">
        <f t="shared" si="444"/>
        <v>444.728</v>
      </c>
      <c r="H2088" s="76">
        <v>25</v>
      </c>
      <c r="I2088" s="72"/>
      <c r="J2088" s="72"/>
      <c r="K2088" s="75" t="str">
        <f t="shared" si="439"/>
        <v/>
      </c>
      <c r="L2088" s="72">
        <v>1</v>
      </c>
      <c r="M2088" s="72">
        <v>25</v>
      </c>
      <c r="N2088" s="109" t="s">
        <v>351</v>
      </c>
      <c r="O2088" s="149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5"/>
        <v>0</v>
      </c>
      <c r="T2088" s="126">
        <f t="shared" si="446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771</v>
      </c>
      <c r="D2089" s="73"/>
      <c r="E2089" s="224">
        <v>758.29</v>
      </c>
      <c r="F2089" s="75">
        <f t="shared" si="447"/>
        <v>758.29</v>
      </c>
      <c r="G2089" s="75">
        <f t="shared" ref="G2089:G2155" si="448">E2089-(20*E2089/100)</f>
        <v>606.632</v>
      </c>
      <c r="H2089" s="76">
        <v>20</v>
      </c>
      <c r="I2089" s="72"/>
      <c r="J2089" s="72"/>
      <c r="K2089" s="75" t="str">
        <f t="shared" si="439"/>
        <v/>
      </c>
      <c r="L2089" s="72">
        <v>1</v>
      </c>
      <c r="M2089" s="72">
        <v>20</v>
      </c>
      <c r="N2089" s="109" t="s">
        <v>351</v>
      </c>
      <c r="O2089" s="149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5"/>
        <v>0</v>
      </c>
      <c r="T2089" s="126">
        <f t="shared" si="446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4"/>
      <c r="F2090" s="75"/>
      <c r="G2090" s="75"/>
      <c r="H2090" s="78"/>
      <c r="I2090" s="72"/>
      <c r="J2090" s="72"/>
      <c r="K2090" s="75" t="str">
        <f t="shared" ref="K2090:K2153" si="449">IF(D2090="","",IF(F2090="","",ROUND(D2090*F2090,2)))</f>
        <v/>
      </c>
      <c r="L2090" s="72"/>
      <c r="M2090" s="72"/>
      <c r="N2090" s="149"/>
      <c r="O2090" s="149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771</v>
      </c>
      <c r="D2091" s="73"/>
      <c r="E2091" s="224">
        <v>55.1</v>
      </c>
      <c r="F2091" s="75">
        <f t="shared" ref="F2091:F2104" si="450">E2091-E2091*$G$2%</f>
        <v>55.1</v>
      </c>
      <c r="G2091" s="75">
        <f t="shared" si="448"/>
        <v>44.08</v>
      </c>
      <c r="H2091" s="76">
        <v>590</v>
      </c>
      <c r="I2091" s="72"/>
      <c r="J2091" s="72"/>
      <c r="K2091" s="75" t="str">
        <f t="shared" si="449"/>
        <v/>
      </c>
      <c r="L2091" s="72">
        <v>5</v>
      </c>
      <c r="M2091" s="72">
        <v>600</v>
      </c>
      <c r="N2091" s="109" t="s">
        <v>351</v>
      </c>
      <c r="O2091" s="149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51">Q2091/M2091*D2091</f>
        <v>0</v>
      </c>
      <c r="T2091" s="126">
        <f t="shared" ref="T2091:T2104" si="452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771</v>
      </c>
      <c r="D2092" s="73"/>
      <c r="E2092" s="224">
        <v>56.75</v>
      </c>
      <c r="F2092" s="75">
        <f t="shared" si="450"/>
        <v>56.75</v>
      </c>
      <c r="G2092" s="75">
        <f t="shared" si="448"/>
        <v>45.4</v>
      </c>
      <c r="H2092" s="76">
        <v>545</v>
      </c>
      <c r="I2092" s="72"/>
      <c r="J2092" s="72"/>
      <c r="K2092" s="75" t="str">
        <f t="shared" si="449"/>
        <v/>
      </c>
      <c r="L2092" s="72">
        <v>5</v>
      </c>
      <c r="M2092" s="72">
        <v>600</v>
      </c>
      <c r="N2092" s="109" t="s">
        <v>351</v>
      </c>
      <c r="O2092" s="149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51"/>
        <v>0</v>
      </c>
      <c r="T2092" s="126">
        <f t="shared" si="452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771</v>
      </c>
      <c r="D2093" s="73"/>
      <c r="E2093" s="224">
        <v>65.26</v>
      </c>
      <c r="F2093" s="75">
        <f t="shared" si="450"/>
        <v>65.26</v>
      </c>
      <c r="G2093" s="75">
        <f t="shared" si="448"/>
        <v>52.208</v>
      </c>
      <c r="H2093" s="76">
        <v>525</v>
      </c>
      <c r="I2093" s="72"/>
      <c r="J2093" s="72"/>
      <c r="K2093" s="75" t="str">
        <f t="shared" si="449"/>
        <v/>
      </c>
      <c r="L2093" s="72">
        <v>5</v>
      </c>
      <c r="M2093" s="72">
        <v>500</v>
      </c>
      <c r="N2093" s="109" t="s">
        <v>351</v>
      </c>
      <c r="O2093" s="149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51"/>
        <v>0</v>
      </c>
      <c r="T2093" s="126">
        <f t="shared" si="452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771</v>
      </c>
      <c r="D2094" s="73"/>
      <c r="E2094" s="224">
        <v>68.9</v>
      </c>
      <c r="F2094" s="75">
        <f t="shared" si="450"/>
        <v>68.9</v>
      </c>
      <c r="G2094" s="75">
        <f t="shared" si="448"/>
        <v>55.12</v>
      </c>
      <c r="H2094" s="76">
        <v>400</v>
      </c>
      <c r="I2094" s="72"/>
      <c r="J2094" s="72"/>
      <c r="K2094" s="75" t="str">
        <f t="shared" si="449"/>
        <v/>
      </c>
      <c r="L2094" s="72">
        <v>5</v>
      </c>
      <c r="M2094" s="72">
        <v>400</v>
      </c>
      <c r="N2094" s="109" t="s">
        <v>351</v>
      </c>
      <c r="O2094" s="149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51"/>
        <v>0</v>
      </c>
      <c r="T2094" s="126">
        <f t="shared" si="452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771</v>
      </c>
      <c r="D2095" s="73"/>
      <c r="E2095" s="224">
        <v>81.04</v>
      </c>
      <c r="F2095" s="75">
        <f t="shared" si="450"/>
        <v>81.04</v>
      </c>
      <c r="G2095" s="75">
        <f t="shared" si="448"/>
        <v>64.832</v>
      </c>
      <c r="H2095" s="76">
        <v>155</v>
      </c>
      <c r="I2095" s="72"/>
      <c r="J2095" s="72"/>
      <c r="K2095" s="75" t="str">
        <f t="shared" si="449"/>
        <v/>
      </c>
      <c r="L2095" s="72">
        <v>5</v>
      </c>
      <c r="M2095" s="72">
        <v>300</v>
      </c>
      <c r="N2095" s="109" t="s">
        <v>351</v>
      </c>
      <c r="O2095" s="149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51"/>
        <v>0</v>
      </c>
      <c r="T2095" s="126">
        <f t="shared" si="452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771</v>
      </c>
      <c r="D2096" s="73"/>
      <c r="E2096" s="224">
        <v>93.02</v>
      </c>
      <c r="F2096" s="75">
        <f t="shared" si="450"/>
        <v>93.02</v>
      </c>
      <c r="G2096" s="75">
        <f t="shared" si="448"/>
        <v>74.416</v>
      </c>
      <c r="H2096" s="76">
        <v>200</v>
      </c>
      <c r="I2096" s="72"/>
      <c r="J2096" s="72"/>
      <c r="K2096" s="75" t="str">
        <f t="shared" si="449"/>
        <v/>
      </c>
      <c r="L2096" s="72">
        <v>5</v>
      </c>
      <c r="M2096" s="72">
        <v>300</v>
      </c>
      <c r="N2096" s="109" t="s">
        <v>351</v>
      </c>
      <c r="O2096" s="149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51"/>
        <v>0</v>
      </c>
      <c r="T2096" s="126">
        <f t="shared" si="452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771</v>
      </c>
      <c r="D2097" s="73"/>
      <c r="E2097" s="224">
        <v>105.41</v>
      </c>
      <c r="F2097" s="75">
        <f t="shared" si="450"/>
        <v>105.41</v>
      </c>
      <c r="G2097" s="75">
        <f t="shared" si="448"/>
        <v>84.328</v>
      </c>
      <c r="H2097" s="76">
        <v>25</v>
      </c>
      <c r="I2097" s="72"/>
      <c r="J2097" s="72"/>
      <c r="K2097" s="75" t="str">
        <f t="shared" si="449"/>
        <v/>
      </c>
      <c r="L2097" s="72">
        <v>5</v>
      </c>
      <c r="M2097" s="72">
        <v>250</v>
      </c>
      <c r="N2097" s="109" t="s">
        <v>351</v>
      </c>
      <c r="O2097" s="149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51"/>
        <v>0</v>
      </c>
      <c r="T2097" s="126">
        <f t="shared" si="452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771</v>
      </c>
      <c r="D2098" s="73"/>
      <c r="E2098" s="224">
        <v>130.24</v>
      </c>
      <c r="F2098" s="75">
        <f t="shared" si="450"/>
        <v>130.24</v>
      </c>
      <c r="G2098" s="75">
        <f t="shared" si="448"/>
        <v>104.192</v>
      </c>
      <c r="H2098" s="76">
        <v>150</v>
      </c>
      <c r="I2098" s="72"/>
      <c r="J2098" s="72"/>
      <c r="K2098" s="75" t="str">
        <f t="shared" si="449"/>
        <v/>
      </c>
      <c r="L2098" s="72">
        <v>5</v>
      </c>
      <c r="M2098" s="72">
        <v>170</v>
      </c>
      <c r="N2098" s="109" t="s">
        <v>351</v>
      </c>
      <c r="O2098" s="149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51"/>
        <v>0</v>
      </c>
      <c r="T2098" s="126">
        <f t="shared" si="452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771</v>
      </c>
      <c r="D2099" s="73"/>
      <c r="E2099" s="224">
        <v>225.71</v>
      </c>
      <c r="F2099" s="75">
        <f t="shared" si="450"/>
        <v>225.71</v>
      </c>
      <c r="G2099" s="75">
        <f t="shared" si="448"/>
        <v>180.568</v>
      </c>
      <c r="H2099" s="76">
        <v>270</v>
      </c>
      <c r="I2099" s="72"/>
      <c r="J2099" s="72"/>
      <c r="K2099" s="75" t="str">
        <f t="shared" si="449"/>
        <v/>
      </c>
      <c r="L2099" s="72">
        <v>5</v>
      </c>
      <c r="M2099" s="72">
        <v>100</v>
      </c>
      <c r="N2099" s="109" t="s">
        <v>351</v>
      </c>
      <c r="O2099" s="149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51"/>
        <v>0</v>
      </c>
      <c r="T2099" s="126">
        <f t="shared" si="452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771</v>
      </c>
      <c r="D2100" s="73"/>
      <c r="E2100" s="224">
        <v>258.94</v>
      </c>
      <c r="F2100" s="75">
        <f t="shared" si="450"/>
        <v>258.94</v>
      </c>
      <c r="G2100" s="75">
        <f t="shared" si="448"/>
        <v>207.152</v>
      </c>
      <c r="H2100" s="76">
        <v>160</v>
      </c>
      <c r="I2100" s="72"/>
      <c r="J2100" s="72"/>
      <c r="K2100" s="75" t="str">
        <f t="shared" si="449"/>
        <v/>
      </c>
      <c r="L2100" s="72">
        <v>5</v>
      </c>
      <c r="M2100" s="72">
        <v>80</v>
      </c>
      <c r="N2100" s="109" t="s">
        <v>351</v>
      </c>
      <c r="O2100" s="149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51"/>
        <v>0</v>
      </c>
      <c r="T2100" s="126">
        <f t="shared" si="452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771</v>
      </c>
      <c r="D2101" s="73"/>
      <c r="E2101" s="224">
        <v>323.93</v>
      </c>
      <c r="F2101" s="75">
        <f t="shared" si="450"/>
        <v>323.93</v>
      </c>
      <c r="G2101" s="75">
        <f t="shared" si="448"/>
        <v>259.144</v>
      </c>
      <c r="H2101" s="76">
        <v>60</v>
      </c>
      <c r="I2101" s="72"/>
      <c r="J2101" s="72"/>
      <c r="K2101" s="75" t="str">
        <f t="shared" si="449"/>
        <v/>
      </c>
      <c r="L2101" s="72">
        <v>5</v>
      </c>
      <c r="M2101" s="72">
        <v>60</v>
      </c>
      <c r="N2101" s="109" t="s">
        <v>351</v>
      </c>
      <c r="O2101" s="149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51"/>
        <v>0</v>
      </c>
      <c r="T2101" s="126">
        <f t="shared" si="452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771</v>
      </c>
      <c r="D2102" s="73"/>
      <c r="E2102" s="224">
        <v>268.95</v>
      </c>
      <c r="F2102" s="75">
        <f t="shared" si="450"/>
        <v>268.95</v>
      </c>
      <c r="G2102" s="75">
        <f t="shared" si="448"/>
        <v>215.16</v>
      </c>
      <c r="H2102" s="76">
        <v>50</v>
      </c>
      <c r="I2102" s="72"/>
      <c r="J2102" s="72"/>
      <c r="K2102" s="75" t="str">
        <f t="shared" si="449"/>
        <v/>
      </c>
      <c r="L2102" s="72">
        <v>5</v>
      </c>
      <c r="M2102" s="72">
        <v>50</v>
      </c>
      <c r="N2102" s="109" t="s">
        <v>351</v>
      </c>
      <c r="O2102" s="149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51"/>
        <v>0</v>
      </c>
      <c r="T2102" s="126">
        <f t="shared" si="452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771</v>
      </c>
      <c r="D2103" s="73"/>
      <c r="E2103" s="224">
        <v>555.91</v>
      </c>
      <c r="F2103" s="75">
        <f t="shared" si="450"/>
        <v>555.91</v>
      </c>
      <c r="G2103" s="75">
        <f t="shared" si="448"/>
        <v>444.728</v>
      </c>
      <c r="H2103" s="78"/>
      <c r="I2103" s="72"/>
      <c r="J2103" s="72" t="s">
        <v>4991</v>
      </c>
      <c r="K2103" s="75" t="str">
        <f t="shared" si="449"/>
        <v/>
      </c>
      <c r="L2103" s="72">
        <v>1</v>
      </c>
      <c r="M2103" s="72">
        <v>25</v>
      </c>
      <c r="N2103" s="109" t="s">
        <v>351</v>
      </c>
      <c r="O2103" s="149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51"/>
        <v>0</v>
      </c>
      <c r="T2103" s="126">
        <f t="shared" si="452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771</v>
      </c>
      <c r="D2104" s="73"/>
      <c r="E2104" s="224">
        <v>758.29</v>
      </c>
      <c r="F2104" s="75">
        <f t="shared" si="450"/>
        <v>758.29</v>
      </c>
      <c r="G2104" s="75">
        <f t="shared" si="448"/>
        <v>606.632</v>
      </c>
      <c r="H2104" s="78"/>
      <c r="I2104" s="72"/>
      <c r="J2104" s="72" t="s">
        <v>4991</v>
      </c>
      <c r="K2104" s="75" t="str">
        <f t="shared" si="449"/>
        <v/>
      </c>
      <c r="L2104" s="72">
        <v>1</v>
      </c>
      <c r="M2104" s="72">
        <v>20</v>
      </c>
      <c r="N2104" s="109" t="s">
        <v>351</v>
      </c>
      <c r="O2104" s="149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51"/>
        <v>0</v>
      </c>
      <c r="T2104" s="126">
        <f t="shared" si="452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5"/>
      <c r="F2105" s="64"/>
      <c r="G2105" s="75"/>
      <c r="H2105" s="78"/>
      <c r="I2105" s="107"/>
      <c r="J2105" s="107"/>
      <c r="K2105" s="75" t="str">
        <f t="shared" si="449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771</v>
      </c>
      <c r="D2106" s="73"/>
      <c r="E2106" s="224">
        <v>53.59</v>
      </c>
      <c r="F2106" s="75">
        <f>E2106-E2106*$G$2%</f>
        <v>53.59</v>
      </c>
      <c r="G2106" s="75">
        <f t="shared" si="448"/>
        <v>42.872</v>
      </c>
      <c r="H2106" s="76">
        <v>1730</v>
      </c>
      <c r="I2106" s="72"/>
      <c r="J2106" s="72"/>
      <c r="K2106" s="75" t="str">
        <f t="shared" si="449"/>
        <v/>
      </c>
      <c r="L2106" s="72">
        <v>5</v>
      </c>
      <c r="M2106" s="72">
        <v>600</v>
      </c>
      <c r="N2106" s="109" t="s">
        <v>351</v>
      </c>
      <c r="O2106" s="149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3">Q2106/M2106*D2106</f>
        <v>0</v>
      </c>
      <c r="T2106" s="126">
        <f t="shared" ref="T2106:T2114" si="454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771</v>
      </c>
      <c r="D2107" s="73"/>
      <c r="E2107" s="224">
        <v>63.65</v>
      </c>
      <c r="F2107" s="75">
        <f>E2107-E2107*$G$2%</f>
        <v>63.65</v>
      </c>
      <c r="G2107" s="75">
        <f t="shared" si="448"/>
        <v>50.92</v>
      </c>
      <c r="H2107" s="76">
        <v>820</v>
      </c>
      <c r="I2107" s="72"/>
      <c r="J2107" s="72"/>
      <c r="K2107" s="75" t="str">
        <f t="shared" si="449"/>
        <v/>
      </c>
      <c r="L2107" s="72">
        <v>5</v>
      </c>
      <c r="M2107" s="72">
        <v>600</v>
      </c>
      <c r="N2107" s="109" t="s">
        <v>351</v>
      </c>
      <c r="O2107" s="149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3"/>
        <v>0</v>
      </c>
      <c r="T2107" s="126">
        <f t="shared" si="454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771</v>
      </c>
      <c r="D2108" s="73"/>
      <c r="E2108" s="224">
        <v>60.62</v>
      </c>
      <c r="F2108" s="75">
        <f t="shared" ref="F2108:F2114" si="455">E2108-E2108*$G$2%</f>
        <v>60.62</v>
      </c>
      <c r="G2108" s="75">
        <f t="shared" si="448"/>
        <v>48.496</v>
      </c>
      <c r="H2108" s="76">
        <v>985</v>
      </c>
      <c r="I2108" s="72"/>
      <c r="J2108" s="72"/>
      <c r="K2108" s="75" t="str">
        <f t="shared" si="449"/>
        <v/>
      </c>
      <c r="L2108" s="72">
        <v>5</v>
      </c>
      <c r="M2108" s="72">
        <v>500</v>
      </c>
      <c r="N2108" s="109" t="s">
        <v>351</v>
      </c>
      <c r="O2108" s="149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3"/>
        <v>0</v>
      </c>
      <c r="T2108" s="126">
        <f t="shared" si="454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771</v>
      </c>
      <c r="D2109" s="73"/>
      <c r="E2109" s="224">
        <v>63.26</v>
      </c>
      <c r="F2109" s="75">
        <f t="shared" si="455"/>
        <v>63.26</v>
      </c>
      <c r="G2109" s="75">
        <f t="shared" si="448"/>
        <v>50.608</v>
      </c>
      <c r="H2109" s="76">
        <v>915</v>
      </c>
      <c r="I2109" s="72"/>
      <c r="J2109" s="72"/>
      <c r="K2109" s="75" t="str">
        <f t="shared" si="449"/>
        <v/>
      </c>
      <c r="L2109" s="72">
        <v>5</v>
      </c>
      <c r="M2109" s="72">
        <v>400</v>
      </c>
      <c r="N2109" s="109" t="s">
        <v>351</v>
      </c>
      <c r="O2109" s="149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3"/>
        <v>0</v>
      </c>
      <c r="T2109" s="126">
        <f t="shared" si="454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771</v>
      </c>
      <c r="D2110" s="73"/>
      <c r="E2110" s="224">
        <v>72.25</v>
      </c>
      <c r="F2110" s="75">
        <f t="shared" si="455"/>
        <v>72.25</v>
      </c>
      <c r="G2110" s="75">
        <f t="shared" si="448"/>
        <v>57.8</v>
      </c>
      <c r="H2110" s="76">
        <v>60</v>
      </c>
      <c r="I2110" s="72"/>
      <c r="J2110" s="72"/>
      <c r="K2110" s="75" t="str">
        <f t="shared" si="449"/>
        <v/>
      </c>
      <c r="L2110" s="72">
        <v>5</v>
      </c>
      <c r="M2110" s="72">
        <v>300</v>
      </c>
      <c r="N2110" s="109" t="s">
        <v>351</v>
      </c>
      <c r="O2110" s="149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3"/>
        <v>0</v>
      </c>
      <c r="T2110" s="126">
        <f t="shared" si="454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771</v>
      </c>
      <c r="D2111" s="73"/>
      <c r="E2111" s="224">
        <v>78.06</v>
      </c>
      <c r="F2111" s="75">
        <f t="shared" si="455"/>
        <v>78.06</v>
      </c>
      <c r="G2111" s="75">
        <f t="shared" si="448"/>
        <v>62.448</v>
      </c>
      <c r="H2111" s="76">
        <v>125</v>
      </c>
      <c r="I2111" s="72"/>
      <c r="J2111" s="72"/>
      <c r="K2111" s="75" t="str">
        <f t="shared" si="449"/>
        <v/>
      </c>
      <c r="L2111" s="72">
        <v>5</v>
      </c>
      <c r="M2111" s="72">
        <v>300</v>
      </c>
      <c r="N2111" s="109" t="s">
        <v>351</v>
      </c>
      <c r="O2111" s="149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3"/>
        <v>0</v>
      </c>
      <c r="T2111" s="126">
        <f t="shared" si="454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771</v>
      </c>
      <c r="D2112" s="73"/>
      <c r="E2112" s="224">
        <v>85.3</v>
      </c>
      <c r="F2112" s="75">
        <f t="shared" si="455"/>
        <v>85.3</v>
      </c>
      <c r="G2112" s="75">
        <f t="shared" si="448"/>
        <v>68.24</v>
      </c>
      <c r="H2112" s="78"/>
      <c r="I2112" s="72"/>
      <c r="J2112" s="72"/>
      <c r="K2112" s="75" t="str">
        <f t="shared" si="449"/>
        <v/>
      </c>
      <c r="L2112" s="72">
        <v>5</v>
      </c>
      <c r="M2112" s="72">
        <v>250</v>
      </c>
      <c r="N2112" s="109" t="s">
        <v>351</v>
      </c>
      <c r="O2112" s="149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3"/>
        <v>0</v>
      </c>
      <c r="T2112" s="126">
        <f t="shared" si="454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771</v>
      </c>
      <c r="D2113" s="73"/>
      <c r="E2113" s="224">
        <v>100.03</v>
      </c>
      <c r="F2113" s="75">
        <f t="shared" si="455"/>
        <v>100.03</v>
      </c>
      <c r="G2113" s="75">
        <f t="shared" si="448"/>
        <v>80.024</v>
      </c>
      <c r="H2113" s="78"/>
      <c r="I2113" s="72"/>
      <c r="J2113" s="72"/>
      <c r="K2113" s="75" t="str">
        <f t="shared" si="449"/>
        <v/>
      </c>
      <c r="L2113" s="72">
        <v>5</v>
      </c>
      <c r="M2113" s="72">
        <v>170</v>
      </c>
      <c r="N2113" s="109" t="s">
        <v>351</v>
      </c>
      <c r="O2113" s="149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3"/>
        <v>0</v>
      </c>
      <c r="T2113" s="126">
        <f t="shared" si="454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771</v>
      </c>
      <c r="D2114" s="73"/>
      <c r="E2114" s="224">
        <v>145.68</v>
      </c>
      <c r="F2114" s="75">
        <f t="shared" si="455"/>
        <v>145.68</v>
      </c>
      <c r="G2114" s="75">
        <f t="shared" si="448"/>
        <v>116.544</v>
      </c>
      <c r="H2114" s="76">
        <v>795</v>
      </c>
      <c r="I2114" s="72"/>
      <c r="J2114" s="72"/>
      <c r="K2114" s="75" t="str">
        <f t="shared" si="449"/>
        <v/>
      </c>
      <c r="L2114" s="72">
        <v>5</v>
      </c>
      <c r="M2114" s="72">
        <v>125</v>
      </c>
      <c r="N2114" s="109" t="s">
        <v>351</v>
      </c>
      <c r="O2114" s="149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3"/>
        <v>0</v>
      </c>
      <c r="T2114" s="126">
        <f t="shared" si="454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4"/>
      <c r="F2115" s="75"/>
      <c r="G2115" s="75"/>
      <c r="H2115" s="78"/>
      <c r="I2115" s="72"/>
      <c r="J2115" s="72"/>
      <c r="K2115" s="75" t="str">
        <f t="shared" si="449"/>
        <v/>
      </c>
      <c r="L2115" s="72"/>
      <c r="M2115" s="72"/>
      <c r="N2115" s="149"/>
      <c r="O2115" s="149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771</v>
      </c>
      <c r="D2116" s="73"/>
      <c r="E2116" s="224">
        <v>53.59</v>
      </c>
      <c r="F2116" s="75">
        <f t="shared" ref="F2116:F2124" si="456">E2116-E2116*$G$2%</f>
        <v>53.59</v>
      </c>
      <c r="G2116" s="75">
        <f t="shared" si="448"/>
        <v>42.872</v>
      </c>
      <c r="H2116" s="76">
        <v>260</v>
      </c>
      <c r="I2116" s="72"/>
      <c r="J2116" s="72"/>
      <c r="K2116" s="75" t="str">
        <f t="shared" si="449"/>
        <v/>
      </c>
      <c r="L2116" s="72">
        <v>5</v>
      </c>
      <c r="M2116" s="72">
        <v>600</v>
      </c>
      <c r="N2116" s="109" t="s">
        <v>351</v>
      </c>
      <c r="O2116" s="149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7">Q2116/M2116*D2116</f>
        <v>0</v>
      </c>
      <c r="T2116" s="126">
        <f t="shared" ref="T2116:T2124" si="458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771</v>
      </c>
      <c r="D2117" s="73"/>
      <c r="E2117" s="224">
        <v>63.65</v>
      </c>
      <c r="F2117" s="75">
        <f t="shared" si="456"/>
        <v>63.65</v>
      </c>
      <c r="G2117" s="75">
        <f t="shared" si="448"/>
        <v>50.92</v>
      </c>
      <c r="H2117" s="76">
        <v>186</v>
      </c>
      <c r="I2117" s="72"/>
      <c r="J2117" s="72"/>
      <c r="K2117" s="75" t="str">
        <f t="shared" si="449"/>
        <v/>
      </c>
      <c r="L2117" s="72">
        <v>5</v>
      </c>
      <c r="M2117" s="72">
        <v>600</v>
      </c>
      <c r="N2117" s="109" t="s">
        <v>351</v>
      </c>
      <c r="O2117" s="149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7"/>
        <v>0</v>
      </c>
      <c r="T2117" s="126">
        <f t="shared" si="458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771</v>
      </c>
      <c r="D2118" s="73"/>
      <c r="E2118" s="224">
        <v>60.62</v>
      </c>
      <c r="F2118" s="75">
        <f t="shared" si="456"/>
        <v>60.62</v>
      </c>
      <c r="G2118" s="75">
        <f t="shared" si="448"/>
        <v>48.496</v>
      </c>
      <c r="H2118" s="76">
        <v>820</v>
      </c>
      <c r="I2118" s="72"/>
      <c r="J2118" s="72"/>
      <c r="K2118" s="75" t="str">
        <f t="shared" si="449"/>
        <v/>
      </c>
      <c r="L2118" s="72">
        <v>5</v>
      </c>
      <c r="M2118" s="72">
        <v>500</v>
      </c>
      <c r="N2118" s="109" t="s">
        <v>351</v>
      </c>
      <c r="O2118" s="149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7"/>
        <v>0</v>
      </c>
      <c r="T2118" s="126">
        <f t="shared" si="458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771</v>
      </c>
      <c r="D2119" s="73"/>
      <c r="E2119" s="224">
        <v>63.26</v>
      </c>
      <c r="F2119" s="75">
        <f t="shared" si="456"/>
        <v>63.26</v>
      </c>
      <c r="G2119" s="75">
        <f t="shared" si="448"/>
        <v>50.608</v>
      </c>
      <c r="H2119" s="76">
        <v>598</v>
      </c>
      <c r="I2119" s="72"/>
      <c r="J2119" s="72"/>
      <c r="K2119" s="75" t="str">
        <f t="shared" si="449"/>
        <v/>
      </c>
      <c r="L2119" s="72">
        <v>5</v>
      </c>
      <c r="M2119" s="72">
        <v>400</v>
      </c>
      <c r="N2119" s="109" t="s">
        <v>351</v>
      </c>
      <c r="O2119" s="149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7"/>
        <v>0</v>
      </c>
      <c r="T2119" s="126">
        <f t="shared" si="458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771</v>
      </c>
      <c r="D2120" s="73"/>
      <c r="E2120" s="224">
        <v>72.25</v>
      </c>
      <c r="F2120" s="75">
        <f t="shared" si="456"/>
        <v>72.25</v>
      </c>
      <c r="G2120" s="75">
        <f t="shared" si="448"/>
        <v>57.8</v>
      </c>
      <c r="H2120" s="76">
        <v>555</v>
      </c>
      <c r="I2120" s="72"/>
      <c r="J2120" s="72"/>
      <c r="K2120" s="75" t="str">
        <f t="shared" si="449"/>
        <v/>
      </c>
      <c r="L2120" s="72">
        <v>5</v>
      </c>
      <c r="M2120" s="72">
        <v>300</v>
      </c>
      <c r="N2120" s="109" t="s">
        <v>351</v>
      </c>
      <c r="O2120" s="149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7"/>
        <v>0</v>
      </c>
      <c r="T2120" s="126">
        <f t="shared" si="458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771</v>
      </c>
      <c r="D2121" s="73"/>
      <c r="E2121" s="224">
        <v>78.06</v>
      </c>
      <c r="F2121" s="75">
        <f t="shared" si="456"/>
        <v>78.06</v>
      </c>
      <c r="G2121" s="75">
        <f t="shared" si="448"/>
        <v>62.448</v>
      </c>
      <c r="H2121" s="76">
        <v>295</v>
      </c>
      <c r="I2121" s="72"/>
      <c r="J2121" s="72"/>
      <c r="K2121" s="75" t="str">
        <f t="shared" si="449"/>
        <v/>
      </c>
      <c r="L2121" s="72">
        <v>5</v>
      </c>
      <c r="M2121" s="72">
        <v>300</v>
      </c>
      <c r="N2121" s="109" t="s">
        <v>351</v>
      </c>
      <c r="O2121" s="149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7"/>
        <v>0</v>
      </c>
      <c r="T2121" s="126">
        <f t="shared" si="458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771</v>
      </c>
      <c r="D2122" s="73"/>
      <c r="E2122" s="224">
        <v>85.3</v>
      </c>
      <c r="F2122" s="75">
        <f t="shared" si="456"/>
        <v>85.3</v>
      </c>
      <c r="G2122" s="75">
        <f t="shared" si="448"/>
        <v>68.24</v>
      </c>
      <c r="H2122" s="76">
        <v>250</v>
      </c>
      <c r="I2122" s="72"/>
      <c r="J2122" s="72"/>
      <c r="K2122" s="75" t="str">
        <f t="shared" si="449"/>
        <v/>
      </c>
      <c r="L2122" s="72">
        <v>5</v>
      </c>
      <c r="M2122" s="72">
        <v>250</v>
      </c>
      <c r="N2122" s="109" t="s">
        <v>351</v>
      </c>
      <c r="O2122" s="149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7"/>
        <v>0</v>
      </c>
      <c r="T2122" s="126">
        <f t="shared" si="458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771</v>
      </c>
      <c r="D2123" s="73"/>
      <c r="E2123" s="224">
        <v>100.03</v>
      </c>
      <c r="F2123" s="75">
        <f t="shared" si="456"/>
        <v>100.03</v>
      </c>
      <c r="G2123" s="75">
        <f t="shared" si="448"/>
        <v>80.024</v>
      </c>
      <c r="H2123" s="76">
        <v>170</v>
      </c>
      <c r="I2123" s="72"/>
      <c r="J2123" s="72"/>
      <c r="K2123" s="75" t="str">
        <f t="shared" si="449"/>
        <v/>
      </c>
      <c r="L2123" s="72">
        <v>5</v>
      </c>
      <c r="M2123" s="72">
        <v>170</v>
      </c>
      <c r="N2123" s="109" t="s">
        <v>351</v>
      </c>
      <c r="O2123" s="149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7"/>
        <v>0</v>
      </c>
      <c r="T2123" s="126">
        <f t="shared" si="458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771</v>
      </c>
      <c r="D2124" s="73"/>
      <c r="E2124" s="224">
        <v>145.68</v>
      </c>
      <c r="F2124" s="75">
        <f t="shared" si="456"/>
        <v>145.68</v>
      </c>
      <c r="G2124" s="75">
        <f t="shared" si="448"/>
        <v>116.544</v>
      </c>
      <c r="H2124" s="76">
        <v>130</v>
      </c>
      <c r="I2124" s="72"/>
      <c r="J2124" s="72"/>
      <c r="K2124" s="75" t="str">
        <f t="shared" si="449"/>
        <v/>
      </c>
      <c r="L2124" s="72">
        <v>5</v>
      </c>
      <c r="M2124" s="72">
        <v>125</v>
      </c>
      <c r="N2124" s="109" t="s">
        <v>351</v>
      </c>
      <c r="O2124" s="149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7"/>
        <v>0</v>
      </c>
      <c r="T2124" s="126">
        <f t="shared" si="458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4"/>
      <c r="F2125" s="75"/>
      <c r="G2125" s="75"/>
      <c r="H2125" s="78"/>
      <c r="I2125" s="72"/>
      <c r="J2125" s="72"/>
      <c r="K2125" s="75" t="str">
        <f t="shared" si="449"/>
        <v/>
      </c>
      <c r="L2125" s="72"/>
      <c r="M2125" s="72"/>
      <c r="N2125" s="149"/>
      <c r="O2125" s="149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771</v>
      </c>
      <c r="D2126" s="73"/>
      <c r="E2126" s="224">
        <v>18.58</v>
      </c>
      <c r="F2126" s="75">
        <f t="shared" ref="F2126:F2143" si="459">E2126-E2126*$G$2%</f>
        <v>18.58</v>
      </c>
      <c r="G2126" s="75">
        <f t="shared" si="448"/>
        <v>14.864</v>
      </c>
      <c r="H2126" s="76">
        <v>2900</v>
      </c>
      <c r="I2126" s="72"/>
      <c r="J2126" s="72"/>
      <c r="K2126" s="75" t="str">
        <f t="shared" si="449"/>
        <v/>
      </c>
      <c r="L2126" s="72">
        <v>20</v>
      </c>
      <c r="M2126" s="72">
        <v>1500</v>
      </c>
      <c r="N2126" s="109" t="s">
        <v>351</v>
      </c>
      <c r="O2126" s="149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60">Q2126/M2126*D2126</f>
        <v>0</v>
      </c>
      <c r="T2126" s="126">
        <f t="shared" ref="T2126:T2143" si="461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771</v>
      </c>
      <c r="D2127" s="73"/>
      <c r="E2127" s="224">
        <v>21.21</v>
      </c>
      <c r="F2127" s="75">
        <f t="shared" si="459"/>
        <v>21.21</v>
      </c>
      <c r="G2127" s="75">
        <f t="shared" si="448"/>
        <v>16.968</v>
      </c>
      <c r="H2127" s="76">
        <v>4340</v>
      </c>
      <c r="I2127" s="72"/>
      <c r="J2127" s="72"/>
      <c r="K2127" s="75" t="str">
        <f t="shared" si="449"/>
        <v/>
      </c>
      <c r="L2127" s="72">
        <v>20</v>
      </c>
      <c r="M2127" s="72">
        <v>1000</v>
      </c>
      <c r="N2127" s="109" t="s">
        <v>351</v>
      </c>
      <c r="O2127" s="149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60"/>
        <v>0</v>
      </c>
      <c r="T2127" s="126">
        <f t="shared" si="461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771</v>
      </c>
      <c r="D2128" s="73"/>
      <c r="E2128" s="224">
        <v>23.59</v>
      </c>
      <c r="F2128" s="75">
        <f t="shared" si="459"/>
        <v>23.59</v>
      </c>
      <c r="G2128" s="75">
        <f t="shared" si="448"/>
        <v>18.872</v>
      </c>
      <c r="H2128" s="76">
        <v>4960</v>
      </c>
      <c r="I2128" s="72"/>
      <c r="J2128" s="72"/>
      <c r="K2128" s="75" t="str">
        <f t="shared" si="449"/>
        <v/>
      </c>
      <c r="L2128" s="72">
        <v>20</v>
      </c>
      <c r="M2128" s="72">
        <v>1000</v>
      </c>
      <c r="N2128" s="109" t="s">
        <v>351</v>
      </c>
      <c r="O2128" s="149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60"/>
        <v>0</v>
      </c>
      <c r="T2128" s="126">
        <f t="shared" si="461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771</v>
      </c>
      <c r="D2129" s="73"/>
      <c r="E2129" s="224">
        <v>35.07</v>
      </c>
      <c r="F2129" s="75">
        <f t="shared" si="459"/>
        <v>35.07</v>
      </c>
      <c r="G2129" s="75">
        <f t="shared" si="448"/>
        <v>28.056</v>
      </c>
      <c r="H2129" s="76">
        <v>1680</v>
      </c>
      <c r="I2129" s="72"/>
      <c r="J2129" s="72"/>
      <c r="K2129" s="75" t="str">
        <f t="shared" si="449"/>
        <v/>
      </c>
      <c r="L2129" s="72">
        <v>10</v>
      </c>
      <c r="M2129" s="72">
        <v>500</v>
      </c>
      <c r="N2129" s="109" t="s">
        <v>351</v>
      </c>
      <c r="O2129" s="149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60"/>
        <v>0</v>
      </c>
      <c r="T2129" s="126">
        <f t="shared" si="461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771</v>
      </c>
      <c r="D2130" s="73"/>
      <c r="E2130" s="224">
        <v>25.94</v>
      </c>
      <c r="F2130" s="75">
        <f t="shared" si="459"/>
        <v>25.94</v>
      </c>
      <c r="G2130" s="75">
        <f t="shared" si="448"/>
        <v>20.752</v>
      </c>
      <c r="H2130" s="76">
        <v>1540</v>
      </c>
      <c r="I2130" s="72"/>
      <c r="J2130" s="72"/>
      <c r="K2130" s="75" t="str">
        <f t="shared" si="449"/>
        <v/>
      </c>
      <c r="L2130" s="72">
        <v>20</v>
      </c>
      <c r="M2130" s="72">
        <v>1000</v>
      </c>
      <c r="N2130" s="109" t="s">
        <v>351</v>
      </c>
      <c r="O2130" s="149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60"/>
        <v>0</v>
      </c>
      <c r="T2130" s="126">
        <f t="shared" si="461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771</v>
      </c>
      <c r="D2131" s="73"/>
      <c r="E2131" s="224">
        <v>26.37</v>
      </c>
      <c r="F2131" s="75">
        <f t="shared" si="459"/>
        <v>26.37</v>
      </c>
      <c r="G2131" s="75">
        <f t="shared" si="448"/>
        <v>21.096</v>
      </c>
      <c r="H2131" s="76">
        <v>2450</v>
      </c>
      <c r="I2131" s="72"/>
      <c r="J2131" s="72"/>
      <c r="K2131" s="75" t="str">
        <f t="shared" si="449"/>
        <v/>
      </c>
      <c r="L2131" s="72">
        <v>20</v>
      </c>
      <c r="M2131" s="72">
        <v>1000</v>
      </c>
      <c r="N2131" s="109" t="s">
        <v>351</v>
      </c>
      <c r="O2131" s="149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60"/>
        <v>0</v>
      </c>
      <c r="T2131" s="126">
        <f t="shared" si="461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771</v>
      </c>
      <c r="D2132" s="73"/>
      <c r="E2132" s="224">
        <v>28.39</v>
      </c>
      <c r="F2132" s="75">
        <f t="shared" si="459"/>
        <v>28.39</v>
      </c>
      <c r="G2132" s="75">
        <f t="shared" si="448"/>
        <v>22.712</v>
      </c>
      <c r="H2132" s="78"/>
      <c r="I2132" s="72"/>
      <c r="J2132" s="72"/>
      <c r="K2132" s="75" t="str">
        <f t="shared" si="449"/>
        <v/>
      </c>
      <c r="L2132" s="72">
        <v>20</v>
      </c>
      <c r="M2132" s="72">
        <v>1000</v>
      </c>
      <c r="N2132" s="109" t="s">
        <v>351</v>
      </c>
      <c r="O2132" s="149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60"/>
        <v>0</v>
      </c>
      <c r="T2132" s="126">
        <f t="shared" si="461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771</v>
      </c>
      <c r="D2133" s="73"/>
      <c r="E2133" s="224">
        <v>30.39</v>
      </c>
      <c r="F2133" s="75">
        <f t="shared" si="459"/>
        <v>30.39</v>
      </c>
      <c r="G2133" s="75">
        <f t="shared" si="448"/>
        <v>24.312</v>
      </c>
      <c r="H2133" s="76">
        <v>680</v>
      </c>
      <c r="I2133" s="72"/>
      <c r="J2133" s="72"/>
      <c r="K2133" s="75" t="str">
        <f t="shared" si="449"/>
        <v/>
      </c>
      <c r="L2133" s="72">
        <v>20</v>
      </c>
      <c r="M2133" s="72">
        <v>800</v>
      </c>
      <c r="N2133" s="109" t="s">
        <v>351</v>
      </c>
      <c r="O2133" s="149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60"/>
        <v>0</v>
      </c>
      <c r="T2133" s="126">
        <f t="shared" si="461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771</v>
      </c>
      <c r="D2134" s="73"/>
      <c r="E2134" s="224">
        <v>45.28</v>
      </c>
      <c r="F2134" s="75">
        <f t="shared" si="459"/>
        <v>45.28</v>
      </c>
      <c r="G2134" s="75">
        <f t="shared" si="448"/>
        <v>36.224</v>
      </c>
      <c r="H2134" s="76">
        <v>980</v>
      </c>
      <c r="I2134" s="72"/>
      <c r="J2134" s="72"/>
      <c r="K2134" s="75" t="str">
        <f t="shared" si="449"/>
        <v/>
      </c>
      <c r="L2134" s="72">
        <v>10</v>
      </c>
      <c r="M2134" s="72">
        <v>250</v>
      </c>
      <c r="N2134" s="109" t="s">
        <v>351</v>
      </c>
      <c r="O2134" s="149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60"/>
        <v>0</v>
      </c>
      <c r="T2134" s="126">
        <f t="shared" si="461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771</v>
      </c>
      <c r="D2135" s="73"/>
      <c r="E2135" s="224">
        <v>32.3</v>
      </c>
      <c r="F2135" s="75">
        <f t="shared" si="459"/>
        <v>32.3</v>
      </c>
      <c r="G2135" s="75">
        <f t="shared" si="448"/>
        <v>25.84</v>
      </c>
      <c r="H2135" s="76">
        <v>940</v>
      </c>
      <c r="I2135" s="72"/>
      <c r="J2135" s="72"/>
      <c r="K2135" s="75" t="str">
        <f t="shared" si="449"/>
        <v/>
      </c>
      <c r="L2135" s="72">
        <v>20</v>
      </c>
      <c r="M2135" s="72">
        <v>600</v>
      </c>
      <c r="N2135" s="109" t="s">
        <v>351</v>
      </c>
      <c r="O2135" s="149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60"/>
        <v>0</v>
      </c>
      <c r="T2135" s="126">
        <f t="shared" si="461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771</v>
      </c>
      <c r="D2136" s="73"/>
      <c r="E2136" s="224">
        <v>18.58</v>
      </c>
      <c r="F2136" s="75">
        <f t="shared" si="459"/>
        <v>18.58</v>
      </c>
      <c r="G2136" s="75">
        <f t="shared" si="448"/>
        <v>14.864</v>
      </c>
      <c r="H2136" s="76">
        <v>2900</v>
      </c>
      <c r="I2136" s="72"/>
      <c r="J2136" s="72"/>
      <c r="K2136" s="75" t="str">
        <f t="shared" si="449"/>
        <v/>
      </c>
      <c r="L2136" s="72">
        <v>10</v>
      </c>
      <c r="M2136" s="72">
        <v>1500</v>
      </c>
      <c r="N2136" s="109" t="s">
        <v>351</v>
      </c>
      <c r="O2136" s="149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60"/>
        <v>0</v>
      </c>
      <c r="T2136" s="126">
        <f t="shared" si="461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771</v>
      </c>
      <c r="D2137" s="73"/>
      <c r="E2137" s="224">
        <v>21.21</v>
      </c>
      <c r="F2137" s="75">
        <f t="shared" si="459"/>
        <v>21.21</v>
      </c>
      <c r="G2137" s="75">
        <f t="shared" si="448"/>
        <v>16.968</v>
      </c>
      <c r="H2137" s="76">
        <v>3000</v>
      </c>
      <c r="I2137" s="72"/>
      <c r="J2137" s="72"/>
      <c r="K2137" s="75" t="str">
        <f t="shared" si="449"/>
        <v/>
      </c>
      <c r="L2137" s="72">
        <v>10</v>
      </c>
      <c r="M2137" s="72">
        <v>1000</v>
      </c>
      <c r="N2137" s="109" t="s">
        <v>351</v>
      </c>
      <c r="O2137" s="149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60"/>
        <v>0</v>
      </c>
      <c r="T2137" s="126">
        <f t="shared" si="461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771</v>
      </c>
      <c r="D2138" s="73"/>
      <c r="E2138" s="224">
        <v>23.59</v>
      </c>
      <c r="F2138" s="75">
        <f t="shared" si="459"/>
        <v>23.59</v>
      </c>
      <c r="G2138" s="75">
        <f t="shared" si="448"/>
        <v>18.872</v>
      </c>
      <c r="H2138" s="76">
        <v>1200</v>
      </c>
      <c r="I2138" s="72"/>
      <c r="J2138" s="72"/>
      <c r="K2138" s="75" t="str">
        <f t="shared" si="449"/>
        <v/>
      </c>
      <c r="L2138" s="72">
        <v>10</v>
      </c>
      <c r="M2138" s="72">
        <v>1200</v>
      </c>
      <c r="N2138" s="109" t="s">
        <v>351</v>
      </c>
      <c r="O2138" s="149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60"/>
        <v>0</v>
      </c>
      <c r="T2138" s="126">
        <f t="shared" si="461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771</v>
      </c>
      <c r="D2139" s="73"/>
      <c r="E2139" s="224">
        <v>25.94</v>
      </c>
      <c r="F2139" s="75">
        <f t="shared" si="459"/>
        <v>25.94</v>
      </c>
      <c r="G2139" s="75">
        <f t="shared" si="448"/>
        <v>20.752</v>
      </c>
      <c r="H2139" s="76">
        <v>2000</v>
      </c>
      <c r="I2139" s="72"/>
      <c r="J2139" s="72"/>
      <c r="K2139" s="75" t="str">
        <f t="shared" si="449"/>
        <v/>
      </c>
      <c r="L2139" s="72">
        <v>10</v>
      </c>
      <c r="M2139" s="72">
        <v>1000</v>
      </c>
      <c r="N2139" s="109" t="s">
        <v>351</v>
      </c>
      <c r="O2139" s="149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60"/>
        <v>0</v>
      </c>
      <c r="T2139" s="126">
        <f t="shared" si="461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771</v>
      </c>
      <c r="D2140" s="73"/>
      <c r="E2140" s="224">
        <v>40.36</v>
      </c>
      <c r="F2140" s="75">
        <f t="shared" si="459"/>
        <v>40.36</v>
      </c>
      <c r="G2140" s="75">
        <f t="shared" si="448"/>
        <v>32.288</v>
      </c>
      <c r="H2140" s="76">
        <v>360</v>
      </c>
      <c r="I2140" s="72"/>
      <c r="J2140" s="72"/>
      <c r="K2140" s="75" t="str">
        <f t="shared" si="449"/>
        <v/>
      </c>
      <c r="L2140" s="72">
        <v>10</v>
      </c>
      <c r="M2140" s="72">
        <v>400</v>
      </c>
      <c r="N2140" s="109" t="s">
        <v>351</v>
      </c>
      <c r="O2140" s="149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60"/>
        <v>0</v>
      </c>
      <c r="T2140" s="126">
        <f t="shared" si="461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771</v>
      </c>
      <c r="D2141" s="73"/>
      <c r="E2141" s="224">
        <v>28.39</v>
      </c>
      <c r="F2141" s="75">
        <f t="shared" si="459"/>
        <v>28.39</v>
      </c>
      <c r="G2141" s="75">
        <f t="shared" si="448"/>
        <v>22.712</v>
      </c>
      <c r="H2141" s="76">
        <v>220</v>
      </c>
      <c r="I2141" s="72"/>
      <c r="J2141" s="72"/>
      <c r="K2141" s="75" t="str">
        <f t="shared" si="449"/>
        <v/>
      </c>
      <c r="L2141" s="72">
        <v>20</v>
      </c>
      <c r="M2141" s="72">
        <v>800</v>
      </c>
      <c r="N2141" s="109" t="s">
        <v>351</v>
      </c>
      <c r="O2141" s="149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60"/>
        <v>0</v>
      </c>
      <c r="T2141" s="126">
        <f t="shared" si="461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771</v>
      </c>
      <c r="D2142" s="73"/>
      <c r="E2142" s="224">
        <v>23.08</v>
      </c>
      <c r="F2142" s="75">
        <f t="shared" si="459"/>
        <v>23.08</v>
      </c>
      <c r="G2142" s="75">
        <f t="shared" si="448"/>
        <v>18.464</v>
      </c>
      <c r="H2142" s="76">
        <v>700</v>
      </c>
      <c r="I2142" s="72"/>
      <c r="J2142" s="72"/>
      <c r="K2142" s="75" t="str">
        <f t="shared" si="449"/>
        <v/>
      </c>
      <c r="L2142" s="72">
        <v>20</v>
      </c>
      <c r="M2142" s="72">
        <v>700</v>
      </c>
      <c r="N2142" s="109" t="s">
        <v>351</v>
      </c>
      <c r="O2142" s="149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60"/>
        <v>0</v>
      </c>
      <c r="T2142" s="126">
        <f t="shared" si="461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771</v>
      </c>
      <c r="D2143" s="73"/>
      <c r="E2143" s="224">
        <v>42.25</v>
      </c>
      <c r="F2143" s="75">
        <f t="shared" si="459"/>
        <v>42.25</v>
      </c>
      <c r="G2143" s="75">
        <f t="shared" si="448"/>
        <v>33.8</v>
      </c>
      <c r="H2143" s="76">
        <v>300</v>
      </c>
      <c r="I2143" s="72"/>
      <c r="J2143" s="72"/>
      <c r="K2143" s="75" t="str">
        <f t="shared" si="449"/>
        <v/>
      </c>
      <c r="L2143" s="72">
        <v>10</v>
      </c>
      <c r="M2143" s="72">
        <v>300</v>
      </c>
      <c r="N2143" s="109" t="s">
        <v>351</v>
      </c>
      <c r="O2143" s="149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60"/>
        <v>0</v>
      </c>
      <c r="T2143" s="126">
        <f t="shared" si="461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4"/>
      <c r="F2144" s="75"/>
      <c r="G2144" s="75"/>
      <c r="H2144" s="78"/>
      <c r="I2144" s="72"/>
      <c r="J2144" s="72"/>
      <c r="K2144" s="75" t="str">
        <f t="shared" si="449"/>
        <v/>
      </c>
      <c r="L2144" s="72"/>
      <c r="M2144" s="72"/>
      <c r="N2144" s="149"/>
      <c r="O2144" s="149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771</v>
      </c>
      <c r="D2145" s="73"/>
      <c r="E2145" s="224">
        <v>20.25</v>
      </c>
      <c r="F2145" s="75">
        <f t="shared" ref="F2145:F2159" si="462">E2145-E2145*$G$2%</f>
        <v>20.25</v>
      </c>
      <c r="G2145" s="75">
        <f t="shared" si="448"/>
        <v>16.2</v>
      </c>
      <c r="H2145" s="76">
        <v>2920</v>
      </c>
      <c r="I2145" s="72"/>
      <c r="J2145" s="72"/>
      <c r="K2145" s="75" t="str">
        <f t="shared" si="449"/>
        <v/>
      </c>
      <c r="L2145" s="72">
        <v>20</v>
      </c>
      <c r="M2145" s="72">
        <v>1500</v>
      </c>
      <c r="N2145" s="109" t="s">
        <v>351</v>
      </c>
      <c r="O2145" s="149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3">Q2145/M2145*D2145</f>
        <v>0</v>
      </c>
      <c r="T2145" s="126">
        <f t="shared" ref="T2145:T2159" si="464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771</v>
      </c>
      <c r="D2146" s="73"/>
      <c r="E2146" s="224">
        <v>22.05</v>
      </c>
      <c r="F2146" s="75">
        <f t="shared" si="462"/>
        <v>22.05</v>
      </c>
      <c r="G2146" s="75">
        <f t="shared" si="448"/>
        <v>17.64</v>
      </c>
      <c r="H2146" s="76">
        <v>1780</v>
      </c>
      <c r="I2146" s="72"/>
      <c r="J2146" s="72"/>
      <c r="K2146" s="75" t="str">
        <f t="shared" si="449"/>
        <v/>
      </c>
      <c r="L2146" s="72">
        <v>20</v>
      </c>
      <c r="M2146" s="72">
        <v>1500</v>
      </c>
      <c r="N2146" s="109" t="s">
        <v>351</v>
      </c>
      <c r="O2146" s="149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3"/>
        <v>0</v>
      </c>
      <c r="T2146" s="126">
        <f t="shared" si="464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771</v>
      </c>
      <c r="D2147" s="73"/>
      <c r="E2147" s="224">
        <v>24.95</v>
      </c>
      <c r="F2147" s="75">
        <f t="shared" si="462"/>
        <v>24.95</v>
      </c>
      <c r="G2147" s="75">
        <f t="shared" si="448"/>
        <v>19.96</v>
      </c>
      <c r="H2147" s="76">
        <v>1480</v>
      </c>
      <c r="I2147" s="72"/>
      <c r="J2147" s="72"/>
      <c r="K2147" s="75" t="str">
        <f t="shared" si="449"/>
        <v/>
      </c>
      <c r="L2147" s="72">
        <v>20</v>
      </c>
      <c r="M2147" s="72">
        <v>1200</v>
      </c>
      <c r="N2147" s="109" t="s">
        <v>351</v>
      </c>
      <c r="O2147" s="149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3"/>
        <v>0</v>
      </c>
      <c r="T2147" s="126">
        <f t="shared" si="464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771</v>
      </c>
      <c r="D2148" s="73"/>
      <c r="E2148" s="224">
        <v>35.41</v>
      </c>
      <c r="F2148" s="75">
        <f t="shared" si="462"/>
        <v>35.41</v>
      </c>
      <c r="G2148" s="75">
        <f t="shared" si="448"/>
        <v>28.328</v>
      </c>
      <c r="H2148" s="76">
        <v>1430</v>
      </c>
      <c r="I2148" s="72"/>
      <c r="J2148" s="72"/>
      <c r="K2148" s="75" t="str">
        <f t="shared" si="449"/>
        <v/>
      </c>
      <c r="L2148" s="72">
        <v>10</v>
      </c>
      <c r="M2148" s="72">
        <v>500</v>
      </c>
      <c r="N2148" s="109" t="s">
        <v>351</v>
      </c>
      <c r="O2148" s="149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3"/>
        <v>0</v>
      </c>
      <c r="T2148" s="126">
        <f t="shared" si="464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771</v>
      </c>
      <c r="D2149" s="73"/>
      <c r="E2149" s="224">
        <v>26.09</v>
      </c>
      <c r="F2149" s="75">
        <f t="shared" si="462"/>
        <v>26.09</v>
      </c>
      <c r="G2149" s="75">
        <f t="shared" si="448"/>
        <v>20.872</v>
      </c>
      <c r="H2149" s="76">
        <v>1980</v>
      </c>
      <c r="I2149" s="72"/>
      <c r="J2149" s="72"/>
      <c r="K2149" s="75" t="str">
        <f t="shared" si="449"/>
        <v/>
      </c>
      <c r="L2149" s="72">
        <v>20</v>
      </c>
      <c r="M2149" s="72">
        <v>1000</v>
      </c>
      <c r="N2149" s="109" t="s">
        <v>351</v>
      </c>
      <c r="O2149" s="149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3"/>
        <v>0</v>
      </c>
      <c r="T2149" s="126">
        <f t="shared" si="464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771</v>
      </c>
      <c r="D2150" s="73"/>
      <c r="E2150" s="224">
        <v>28.17</v>
      </c>
      <c r="F2150" s="75">
        <f t="shared" si="462"/>
        <v>28.17</v>
      </c>
      <c r="G2150" s="75">
        <f t="shared" si="448"/>
        <v>22.536</v>
      </c>
      <c r="H2150" s="76">
        <v>1060</v>
      </c>
      <c r="I2150" s="72"/>
      <c r="J2150" s="72"/>
      <c r="K2150" s="75" t="str">
        <f t="shared" si="449"/>
        <v/>
      </c>
      <c r="L2150" s="72">
        <v>20</v>
      </c>
      <c r="M2150" s="72">
        <v>800</v>
      </c>
      <c r="N2150" s="109" t="s">
        <v>351</v>
      </c>
      <c r="O2150" s="149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3"/>
        <v>0</v>
      </c>
      <c r="T2150" s="126">
        <f t="shared" si="464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771</v>
      </c>
      <c r="D2151" s="73"/>
      <c r="E2151" s="224">
        <v>29.03</v>
      </c>
      <c r="F2151" s="75">
        <f t="shared" si="462"/>
        <v>29.03</v>
      </c>
      <c r="G2151" s="75">
        <f t="shared" si="448"/>
        <v>23.224</v>
      </c>
      <c r="H2151" s="76">
        <v>1380</v>
      </c>
      <c r="I2151" s="72"/>
      <c r="J2151" s="72"/>
      <c r="K2151" s="75" t="str">
        <f t="shared" si="449"/>
        <v/>
      </c>
      <c r="L2151" s="72">
        <v>20</v>
      </c>
      <c r="M2151" s="72">
        <v>800</v>
      </c>
      <c r="N2151" s="109" t="s">
        <v>351</v>
      </c>
      <c r="O2151" s="149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3"/>
        <v>0</v>
      </c>
      <c r="T2151" s="126">
        <f t="shared" si="464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771</v>
      </c>
      <c r="D2152" s="73"/>
      <c r="E2152" s="224">
        <v>30.29</v>
      </c>
      <c r="F2152" s="75">
        <f t="shared" si="462"/>
        <v>30.29</v>
      </c>
      <c r="G2152" s="75">
        <f t="shared" si="448"/>
        <v>24.232</v>
      </c>
      <c r="H2152" s="76">
        <v>840</v>
      </c>
      <c r="I2152" s="72"/>
      <c r="J2152" s="72"/>
      <c r="K2152" s="75" t="str">
        <f t="shared" si="449"/>
        <v/>
      </c>
      <c r="L2152" s="72">
        <v>20</v>
      </c>
      <c r="M2152" s="72">
        <v>600</v>
      </c>
      <c r="N2152" s="109" t="s">
        <v>351</v>
      </c>
      <c r="O2152" s="149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3"/>
        <v>0</v>
      </c>
      <c r="T2152" s="126">
        <f t="shared" si="464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771</v>
      </c>
      <c r="D2153" s="73"/>
      <c r="E2153" s="224">
        <v>45.24</v>
      </c>
      <c r="F2153" s="75">
        <f t="shared" si="462"/>
        <v>45.24</v>
      </c>
      <c r="G2153" s="75">
        <f t="shared" si="448"/>
        <v>36.192</v>
      </c>
      <c r="H2153" s="76">
        <v>1120</v>
      </c>
      <c r="I2153" s="72"/>
      <c r="J2153" s="72"/>
      <c r="K2153" s="75" t="str">
        <f t="shared" si="449"/>
        <v/>
      </c>
      <c r="L2153" s="72">
        <v>10</v>
      </c>
      <c r="M2153" s="72">
        <v>250</v>
      </c>
      <c r="N2153" s="109" t="s">
        <v>351</v>
      </c>
      <c r="O2153" s="149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3"/>
        <v>0</v>
      </c>
      <c r="T2153" s="126">
        <f t="shared" si="464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771</v>
      </c>
      <c r="D2154" s="73"/>
      <c r="E2154" s="224">
        <v>32.3</v>
      </c>
      <c r="F2154" s="75">
        <f t="shared" si="462"/>
        <v>32.3</v>
      </c>
      <c r="G2154" s="75">
        <f t="shared" si="448"/>
        <v>25.84</v>
      </c>
      <c r="H2154" s="76">
        <v>860</v>
      </c>
      <c r="I2154" s="72"/>
      <c r="J2154" s="72"/>
      <c r="K2154" s="75" t="str">
        <f t="shared" ref="K2154:K2217" si="465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9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3"/>
        <v>0</v>
      </c>
      <c r="T2154" s="126">
        <f t="shared" si="464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771</v>
      </c>
      <c r="D2155" s="73"/>
      <c r="E2155" s="224">
        <v>40.17</v>
      </c>
      <c r="F2155" s="75">
        <f t="shared" si="462"/>
        <v>40.17</v>
      </c>
      <c r="G2155" s="75">
        <f t="shared" si="448"/>
        <v>32.136</v>
      </c>
      <c r="H2155" s="76">
        <v>600</v>
      </c>
      <c r="I2155" s="72"/>
      <c r="J2155" s="72"/>
      <c r="K2155" s="75" t="str">
        <f t="shared" si="465"/>
        <v/>
      </c>
      <c r="L2155" s="72">
        <v>10</v>
      </c>
      <c r="M2155" s="72">
        <v>600</v>
      </c>
      <c r="N2155" s="109" t="s">
        <v>351</v>
      </c>
      <c r="O2155" s="149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3"/>
        <v>0</v>
      </c>
      <c r="T2155" s="126">
        <f t="shared" si="464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771</v>
      </c>
      <c r="D2156" s="73"/>
      <c r="E2156" s="224">
        <v>41.39</v>
      </c>
      <c r="F2156" s="75">
        <f t="shared" si="462"/>
        <v>41.39</v>
      </c>
      <c r="G2156" s="75">
        <f t="shared" ref="G2156:G2171" si="466">E2156-(20*E2156/100)</f>
        <v>33.112</v>
      </c>
      <c r="H2156" s="76">
        <v>1000</v>
      </c>
      <c r="I2156" s="72"/>
      <c r="J2156" s="72"/>
      <c r="K2156" s="75" t="str">
        <f t="shared" si="465"/>
        <v/>
      </c>
      <c r="L2156" s="72">
        <v>10</v>
      </c>
      <c r="M2156" s="72">
        <v>500</v>
      </c>
      <c r="N2156" s="109" t="s">
        <v>351</v>
      </c>
      <c r="O2156" s="149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3"/>
        <v>0</v>
      </c>
      <c r="T2156" s="126">
        <f t="shared" si="464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771</v>
      </c>
      <c r="D2157" s="73"/>
      <c r="E2157" s="224">
        <v>42.28</v>
      </c>
      <c r="F2157" s="75">
        <f t="shared" si="462"/>
        <v>42.28</v>
      </c>
      <c r="G2157" s="75">
        <f t="shared" si="466"/>
        <v>33.824</v>
      </c>
      <c r="H2157" s="76">
        <v>400</v>
      </c>
      <c r="I2157" s="72"/>
      <c r="J2157" s="72"/>
      <c r="K2157" s="75" t="str">
        <f t="shared" si="465"/>
        <v/>
      </c>
      <c r="L2157" s="72">
        <v>10</v>
      </c>
      <c r="M2157" s="72">
        <v>400</v>
      </c>
      <c r="N2157" s="109" t="s">
        <v>351</v>
      </c>
      <c r="O2157" s="149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3"/>
        <v>0</v>
      </c>
      <c r="T2157" s="126">
        <f t="shared" si="464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771</v>
      </c>
      <c r="D2158" s="73"/>
      <c r="E2158" s="224">
        <v>47.17</v>
      </c>
      <c r="F2158" s="75">
        <f t="shared" si="462"/>
        <v>47.17</v>
      </c>
      <c r="G2158" s="75">
        <f t="shared" si="466"/>
        <v>37.736</v>
      </c>
      <c r="H2158" s="76">
        <v>300</v>
      </c>
      <c r="I2158" s="72"/>
      <c r="J2158" s="72"/>
      <c r="K2158" s="75" t="str">
        <f t="shared" si="465"/>
        <v/>
      </c>
      <c r="L2158" s="72">
        <v>10</v>
      </c>
      <c r="M2158" s="72">
        <v>300</v>
      </c>
      <c r="N2158" s="109" t="s">
        <v>351</v>
      </c>
      <c r="O2158" s="149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3"/>
        <v>0</v>
      </c>
      <c r="T2158" s="126">
        <f t="shared" si="464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771</v>
      </c>
      <c r="D2159" s="73"/>
      <c r="E2159" s="224">
        <v>48.72</v>
      </c>
      <c r="F2159" s="75">
        <f t="shared" si="462"/>
        <v>48.72</v>
      </c>
      <c r="G2159" s="75">
        <f t="shared" si="466"/>
        <v>38.976</v>
      </c>
      <c r="H2159" s="76">
        <v>300</v>
      </c>
      <c r="I2159" s="72"/>
      <c r="J2159" s="72"/>
      <c r="K2159" s="75" t="str">
        <f t="shared" si="465"/>
        <v/>
      </c>
      <c r="L2159" s="72">
        <v>10</v>
      </c>
      <c r="M2159" s="72">
        <v>300</v>
      </c>
      <c r="N2159" s="109" t="s">
        <v>351</v>
      </c>
      <c r="O2159" s="149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3"/>
        <v>0</v>
      </c>
      <c r="T2159" s="126">
        <f t="shared" si="464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4"/>
      <c r="F2160" s="75"/>
      <c r="G2160" s="75"/>
      <c r="H2160" s="78"/>
      <c r="I2160" s="72"/>
      <c r="J2160" s="72"/>
      <c r="K2160" s="75" t="str">
        <f t="shared" si="465"/>
        <v/>
      </c>
      <c r="L2160" s="72"/>
      <c r="M2160" s="72"/>
      <c r="N2160" s="109"/>
      <c r="O2160" s="149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4">
        <v>3.54</v>
      </c>
      <c r="F2161" s="75">
        <f t="shared" ref="F2161:F2171" si="467">E2161-E2161*$G$2%</f>
        <v>3.54</v>
      </c>
      <c r="G2161" s="75">
        <f t="shared" si="466"/>
        <v>2.832</v>
      </c>
      <c r="H2161" s="76">
        <v>4999</v>
      </c>
      <c r="I2161" s="72"/>
      <c r="J2161" s="72"/>
      <c r="K2161" s="75" t="str">
        <f t="shared" si="465"/>
        <v/>
      </c>
      <c r="L2161" s="72">
        <v>100</v>
      </c>
      <c r="M2161" s="72">
        <v>5000</v>
      </c>
      <c r="N2161" s="109" t="s">
        <v>351</v>
      </c>
      <c r="O2161" s="149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8">Q2161/M2161*D2161</f>
        <v>0</v>
      </c>
      <c r="T2161" s="126">
        <f t="shared" ref="T2161:T2171" si="469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4">
        <v>3.94</v>
      </c>
      <c r="F2162" s="75">
        <f t="shared" si="467"/>
        <v>3.94</v>
      </c>
      <c r="G2162" s="75">
        <f t="shared" si="466"/>
        <v>3.152</v>
      </c>
      <c r="H2162" s="76">
        <v>5099</v>
      </c>
      <c r="I2162" s="72"/>
      <c r="J2162" s="72"/>
      <c r="K2162" s="75" t="str">
        <f t="shared" si="465"/>
        <v/>
      </c>
      <c r="L2162" s="72">
        <v>100</v>
      </c>
      <c r="M2162" s="72">
        <v>2800</v>
      </c>
      <c r="N2162" s="109" t="s">
        <v>351</v>
      </c>
      <c r="O2162" s="149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8"/>
        <v>0</v>
      </c>
      <c r="T2162" s="126">
        <f t="shared" si="469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4">
        <v>4.44</v>
      </c>
      <c r="F2163" s="75">
        <f t="shared" si="467"/>
        <v>4.44</v>
      </c>
      <c r="G2163" s="75">
        <f t="shared" si="466"/>
        <v>3.552</v>
      </c>
      <c r="H2163" s="76">
        <v>7199</v>
      </c>
      <c r="I2163" s="72"/>
      <c r="J2163" s="72"/>
      <c r="K2163" s="75" t="str">
        <f t="shared" si="465"/>
        <v/>
      </c>
      <c r="L2163" s="72">
        <v>100</v>
      </c>
      <c r="M2163" s="72">
        <v>2400</v>
      </c>
      <c r="N2163" s="109" t="s">
        <v>351</v>
      </c>
      <c r="O2163" s="149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8"/>
        <v>0</v>
      </c>
      <c r="T2163" s="126">
        <f t="shared" si="469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4">
        <v>4.65</v>
      </c>
      <c r="F2164" s="75">
        <f t="shared" si="467"/>
        <v>4.65</v>
      </c>
      <c r="G2164" s="75">
        <f t="shared" si="466"/>
        <v>3.72</v>
      </c>
      <c r="H2164" s="76">
        <v>4299</v>
      </c>
      <c r="I2164" s="72"/>
      <c r="J2164" s="72"/>
      <c r="K2164" s="75" t="str">
        <f t="shared" si="465"/>
        <v/>
      </c>
      <c r="L2164" s="72">
        <v>100</v>
      </c>
      <c r="M2164" s="72">
        <v>1600</v>
      </c>
      <c r="N2164" s="109" t="s">
        <v>351</v>
      </c>
      <c r="O2164" s="149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8"/>
        <v>0</v>
      </c>
      <c r="T2164" s="126">
        <f t="shared" si="469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4">
        <v>5.35</v>
      </c>
      <c r="F2165" s="75">
        <f t="shared" si="467"/>
        <v>5.35</v>
      </c>
      <c r="G2165" s="75">
        <f t="shared" si="466"/>
        <v>4.28</v>
      </c>
      <c r="H2165" s="76">
        <v>7599</v>
      </c>
      <c r="I2165" s="72"/>
      <c r="J2165" s="72"/>
      <c r="K2165" s="75" t="str">
        <f t="shared" si="465"/>
        <v/>
      </c>
      <c r="L2165" s="72">
        <v>100</v>
      </c>
      <c r="M2165" s="72">
        <v>1800</v>
      </c>
      <c r="N2165" s="109" t="s">
        <v>351</v>
      </c>
      <c r="O2165" s="149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8"/>
        <v>0</v>
      </c>
      <c r="T2165" s="126">
        <f t="shared" si="469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4">
        <v>6.07</v>
      </c>
      <c r="F2166" s="75">
        <f t="shared" si="467"/>
        <v>6.07</v>
      </c>
      <c r="G2166" s="75">
        <f t="shared" si="466"/>
        <v>4.856</v>
      </c>
      <c r="H2166" s="76">
        <v>2599</v>
      </c>
      <c r="I2166" s="72"/>
      <c r="J2166" s="72"/>
      <c r="K2166" s="75" t="str">
        <f t="shared" si="465"/>
        <v/>
      </c>
      <c r="L2166" s="72">
        <v>100</v>
      </c>
      <c r="M2166" s="72">
        <v>1600</v>
      </c>
      <c r="N2166" s="109" t="s">
        <v>351</v>
      </c>
      <c r="O2166" s="149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8"/>
        <v>0</v>
      </c>
      <c r="T2166" s="126">
        <f t="shared" si="469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4">
        <v>7.21</v>
      </c>
      <c r="F2167" s="75">
        <f t="shared" si="467"/>
        <v>7.21</v>
      </c>
      <c r="G2167" s="75">
        <f t="shared" si="466"/>
        <v>5.768</v>
      </c>
      <c r="H2167" s="76">
        <v>2799</v>
      </c>
      <c r="I2167" s="72"/>
      <c r="J2167" s="72"/>
      <c r="K2167" s="75" t="str">
        <f t="shared" si="465"/>
        <v/>
      </c>
      <c r="L2167" s="72">
        <v>100</v>
      </c>
      <c r="M2167" s="72">
        <v>1000</v>
      </c>
      <c r="N2167" s="109" t="s">
        <v>351</v>
      </c>
      <c r="O2167" s="149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8"/>
        <v>0</v>
      </c>
      <c r="T2167" s="126">
        <f t="shared" si="469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4">
        <v>10.04</v>
      </c>
      <c r="F2168" s="75">
        <f t="shared" si="467"/>
        <v>10.04</v>
      </c>
      <c r="G2168" s="75">
        <f t="shared" si="466"/>
        <v>8.032</v>
      </c>
      <c r="H2168" s="76">
        <v>1499</v>
      </c>
      <c r="I2168" s="72"/>
      <c r="J2168" s="72"/>
      <c r="K2168" s="75" t="str">
        <f t="shared" si="465"/>
        <v/>
      </c>
      <c r="L2168" s="72">
        <v>50</v>
      </c>
      <c r="M2168" s="72">
        <v>800</v>
      </c>
      <c r="N2168" s="109" t="s">
        <v>351</v>
      </c>
      <c r="O2168" s="149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8"/>
        <v>0</v>
      </c>
      <c r="T2168" s="126">
        <f t="shared" si="469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4">
        <v>12.69</v>
      </c>
      <c r="F2169" s="75">
        <f t="shared" si="467"/>
        <v>12.69</v>
      </c>
      <c r="G2169" s="75">
        <f t="shared" si="466"/>
        <v>10.152</v>
      </c>
      <c r="H2169" s="76">
        <v>499</v>
      </c>
      <c r="I2169" s="72"/>
      <c r="J2169" s="72"/>
      <c r="K2169" s="75" t="str">
        <f t="shared" si="465"/>
        <v/>
      </c>
      <c r="L2169" s="72">
        <v>50</v>
      </c>
      <c r="M2169" s="72">
        <v>500</v>
      </c>
      <c r="N2169" s="109" t="s">
        <v>351</v>
      </c>
      <c r="O2169" s="149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8"/>
        <v>0</v>
      </c>
      <c r="T2169" s="126">
        <f t="shared" si="469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4">
        <v>15.07</v>
      </c>
      <c r="F2170" s="75">
        <f t="shared" si="467"/>
        <v>15.07</v>
      </c>
      <c r="G2170" s="75">
        <f t="shared" si="466"/>
        <v>12.056</v>
      </c>
      <c r="H2170" s="76">
        <v>249</v>
      </c>
      <c r="I2170" s="72"/>
      <c r="J2170" s="72"/>
      <c r="K2170" s="75" t="str">
        <f t="shared" si="465"/>
        <v/>
      </c>
      <c r="L2170" s="72">
        <v>50</v>
      </c>
      <c r="M2170" s="72">
        <v>250</v>
      </c>
      <c r="N2170" s="109" t="s">
        <v>351</v>
      </c>
      <c r="O2170" s="149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8"/>
        <v>0</v>
      </c>
      <c r="T2170" s="126">
        <f t="shared" si="469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4">
        <v>19.02</v>
      </c>
      <c r="F2171" s="75">
        <f t="shared" si="467"/>
        <v>19.02</v>
      </c>
      <c r="G2171" s="75">
        <f t="shared" si="466"/>
        <v>15.216</v>
      </c>
      <c r="H2171" s="76">
        <v>149</v>
      </c>
      <c r="I2171" s="72"/>
      <c r="J2171" s="72"/>
      <c r="K2171" s="75" t="str">
        <f t="shared" si="465"/>
        <v/>
      </c>
      <c r="L2171" s="72">
        <v>50</v>
      </c>
      <c r="M2171" s="72">
        <v>300</v>
      </c>
      <c r="N2171" s="109" t="s">
        <v>351</v>
      </c>
      <c r="O2171" s="149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8"/>
        <v>0</v>
      </c>
      <c r="T2171" s="126">
        <f t="shared" si="469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4"/>
      <c r="F2172" s="75"/>
      <c r="G2172" s="75"/>
      <c r="H2172" s="78"/>
      <c r="I2172" s="72"/>
      <c r="J2172" s="72"/>
      <c r="K2172" s="75" t="str">
        <f t="shared" si="465"/>
        <v/>
      </c>
      <c r="L2172" s="72"/>
      <c r="M2172" s="72"/>
      <c r="N2172" s="109"/>
      <c r="O2172" s="149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4">
        <v>8.14</v>
      </c>
      <c r="F2173" s="75">
        <f t="shared" ref="F2173:F2183" si="470">E2173-E2173*$G$2%</f>
        <v>8.14</v>
      </c>
      <c r="G2173" s="75">
        <f t="shared" ref="G2173:G2183" si="471">E2173-(20*E2173/100)</f>
        <v>6.512</v>
      </c>
      <c r="H2173" s="78"/>
      <c r="I2173" s="72"/>
      <c r="J2173" s="72"/>
      <c r="K2173" s="75" t="str">
        <f t="shared" si="465"/>
        <v/>
      </c>
      <c r="L2173" s="72">
        <v>100</v>
      </c>
      <c r="M2173" s="72"/>
      <c r="N2173" s="109" t="s">
        <v>351</v>
      </c>
      <c r="O2173" s="149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4">
        <v>8.24</v>
      </c>
      <c r="F2174" s="75">
        <f t="shared" si="470"/>
        <v>8.24</v>
      </c>
      <c r="G2174" s="75">
        <f t="shared" si="471"/>
        <v>6.592</v>
      </c>
      <c r="H2174" s="78"/>
      <c r="I2174" s="72"/>
      <c r="J2174" s="72"/>
      <c r="K2174" s="75" t="str">
        <f t="shared" si="465"/>
        <v/>
      </c>
      <c r="L2174" s="72">
        <v>100</v>
      </c>
      <c r="M2174" s="72"/>
      <c r="N2174" s="109" t="s">
        <v>351</v>
      </c>
      <c r="O2174" s="149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4">
        <v>9.25</v>
      </c>
      <c r="F2175" s="75">
        <f t="shared" si="470"/>
        <v>9.25</v>
      </c>
      <c r="G2175" s="75">
        <f t="shared" si="471"/>
        <v>7.4</v>
      </c>
      <c r="H2175" s="78"/>
      <c r="I2175" s="72"/>
      <c r="J2175" s="72"/>
      <c r="K2175" s="75" t="str">
        <f t="shared" si="465"/>
        <v/>
      </c>
      <c r="L2175" s="72">
        <v>100</v>
      </c>
      <c r="M2175" s="72"/>
      <c r="N2175" s="109" t="s">
        <v>351</v>
      </c>
      <c r="O2175" s="149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4">
        <v>9.82</v>
      </c>
      <c r="F2176" s="75">
        <f t="shared" si="470"/>
        <v>9.82</v>
      </c>
      <c r="G2176" s="75">
        <f t="shared" si="471"/>
        <v>7.856</v>
      </c>
      <c r="H2176" s="76">
        <v>1199</v>
      </c>
      <c r="I2176" s="72"/>
      <c r="J2176" s="72"/>
      <c r="K2176" s="75" t="str">
        <f t="shared" si="465"/>
        <v/>
      </c>
      <c r="L2176" s="72">
        <v>100</v>
      </c>
      <c r="M2176" s="72">
        <v>1200</v>
      </c>
      <c r="N2176" s="109" t="s">
        <v>351</v>
      </c>
      <c r="O2176" s="149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4">
        <v>10.85</v>
      </c>
      <c r="F2177" s="75">
        <f t="shared" si="470"/>
        <v>10.85</v>
      </c>
      <c r="G2177" s="75">
        <f t="shared" si="471"/>
        <v>8.68</v>
      </c>
      <c r="H2177" s="76">
        <v>1499</v>
      </c>
      <c r="I2177" s="72"/>
      <c r="J2177" s="72"/>
      <c r="K2177" s="75" t="str">
        <f t="shared" si="465"/>
        <v/>
      </c>
      <c r="L2177" s="72">
        <v>100</v>
      </c>
      <c r="M2177" s="72">
        <v>800</v>
      </c>
      <c r="N2177" s="109" t="s">
        <v>351</v>
      </c>
      <c r="O2177" s="149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4">
        <v>12.29</v>
      </c>
      <c r="F2178" s="75">
        <f t="shared" si="470"/>
        <v>12.29</v>
      </c>
      <c r="G2178" s="75">
        <f t="shared" si="471"/>
        <v>9.832</v>
      </c>
      <c r="H2178" s="76">
        <v>799</v>
      </c>
      <c r="I2178" s="72"/>
      <c r="J2178" s="72"/>
      <c r="K2178" s="75" t="str">
        <f t="shared" si="465"/>
        <v/>
      </c>
      <c r="L2178" s="72">
        <v>100</v>
      </c>
      <c r="M2178" s="72">
        <v>800</v>
      </c>
      <c r="N2178" s="109" t="s">
        <v>351</v>
      </c>
      <c r="O2178" s="149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4">
        <v>14.75</v>
      </c>
      <c r="F2179" s="75">
        <f t="shared" si="470"/>
        <v>14.75</v>
      </c>
      <c r="G2179" s="75">
        <f t="shared" si="471"/>
        <v>11.8</v>
      </c>
      <c r="H2179" s="76">
        <v>299</v>
      </c>
      <c r="I2179" s="72"/>
      <c r="J2179" s="72"/>
      <c r="K2179" s="75" t="str">
        <f t="shared" si="465"/>
        <v/>
      </c>
      <c r="L2179" s="72">
        <v>100</v>
      </c>
      <c r="M2179" s="72">
        <v>300</v>
      </c>
      <c r="N2179" s="109" t="s">
        <v>351</v>
      </c>
      <c r="O2179" s="149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4">
        <v>22.16</v>
      </c>
      <c r="F2180" s="75">
        <f t="shared" si="470"/>
        <v>22.16</v>
      </c>
      <c r="G2180" s="75">
        <f t="shared" si="471"/>
        <v>17.728</v>
      </c>
      <c r="H2180" s="78"/>
      <c r="I2180" s="72"/>
      <c r="J2180" s="72"/>
      <c r="K2180" s="75" t="str">
        <f t="shared" si="465"/>
        <v/>
      </c>
      <c r="L2180" s="72">
        <v>50</v>
      </c>
      <c r="M2180" s="72"/>
      <c r="N2180" s="109" t="s">
        <v>351</v>
      </c>
      <c r="O2180" s="149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4">
        <v>25.43</v>
      </c>
      <c r="F2181" s="75">
        <f t="shared" si="470"/>
        <v>25.43</v>
      </c>
      <c r="G2181" s="75">
        <f t="shared" si="471"/>
        <v>20.344</v>
      </c>
      <c r="H2181" s="78"/>
      <c r="I2181" s="72"/>
      <c r="J2181" s="72"/>
      <c r="K2181" s="75" t="str">
        <f t="shared" si="465"/>
        <v/>
      </c>
      <c r="L2181" s="72">
        <v>50</v>
      </c>
      <c r="M2181" s="72"/>
      <c r="N2181" s="109" t="s">
        <v>351</v>
      </c>
      <c r="O2181" s="149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4">
        <v>27.01</v>
      </c>
      <c r="F2182" s="75">
        <f t="shared" si="470"/>
        <v>27.01</v>
      </c>
      <c r="G2182" s="75">
        <f t="shared" si="471"/>
        <v>21.608</v>
      </c>
      <c r="H2182" s="78"/>
      <c r="I2182" s="72"/>
      <c r="J2182" s="72"/>
      <c r="K2182" s="75" t="str">
        <f t="shared" si="465"/>
        <v/>
      </c>
      <c r="L2182" s="72">
        <v>50</v>
      </c>
      <c r="M2182" s="72"/>
      <c r="N2182" s="109" t="s">
        <v>351</v>
      </c>
      <c r="O2182" s="149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4">
        <v>28.24</v>
      </c>
      <c r="F2183" s="75">
        <f t="shared" si="470"/>
        <v>28.24</v>
      </c>
      <c r="G2183" s="75">
        <f t="shared" si="471"/>
        <v>22.592</v>
      </c>
      <c r="H2183" s="78"/>
      <c r="I2183" s="72"/>
      <c r="J2183" s="72"/>
      <c r="K2183" s="75" t="str">
        <f t="shared" si="465"/>
        <v/>
      </c>
      <c r="L2183" s="72">
        <v>50</v>
      </c>
      <c r="M2183" s="72"/>
      <c r="N2183" s="109" t="s">
        <v>351</v>
      </c>
      <c r="O2183" s="149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4"/>
      <c r="F2184" s="75"/>
      <c r="G2184" s="75"/>
      <c r="H2184" s="78"/>
      <c r="I2184" s="72"/>
      <c r="J2184" s="72"/>
      <c r="K2184" s="75" t="str">
        <f t="shared" si="465"/>
        <v/>
      </c>
      <c r="L2184" s="72"/>
      <c r="M2184" s="72"/>
      <c r="N2184" s="109"/>
      <c r="O2184" s="149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4">
        <v>2.75</v>
      </c>
      <c r="F2185" s="75">
        <f t="shared" ref="F2185:F2194" si="472">E2185-E2185*$G$2%</f>
        <v>2.75</v>
      </c>
      <c r="G2185" s="75">
        <f t="shared" ref="G2185:G2194" si="473">E2185-(20*E2185/100)</f>
        <v>2.2</v>
      </c>
      <c r="H2185" s="76">
        <v>6399</v>
      </c>
      <c r="I2185" s="72"/>
      <c r="J2185" s="72"/>
      <c r="K2185" s="75" t="str">
        <f t="shared" si="465"/>
        <v/>
      </c>
      <c r="L2185" s="72">
        <v>100</v>
      </c>
      <c r="M2185" s="72">
        <v>6400</v>
      </c>
      <c r="N2185" s="109" t="s">
        <v>351</v>
      </c>
      <c r="O2185" s="149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4">Q2185/M2185*D2185</f>
        <v>0</v>
      </c>
      <c r="T2185" s="126">
        <f t="shared" ref="T2185:T2194" si="475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4">
        <v>3.05</v>
      </c>
      <c r="F2186" s="75">
        <f t="shared" si="472"/>
        <v>3.05</v>
      </c>
      <c r="G2186" s="75">
        <f t="shared" si="473"/>
        <v>2.44</v>
      </c>
      <c r="H2186" s="76">
        <v>5399</v>
      </c>
      <c r="I2186" s="72"/>
      <c r="J2186" s="72"/>
      <c r="K2186" s="75" t="str">
        <f t="shared" si="465"/>
        <v/>
      </c>
      <c r="L2186" s="72">
        <v>100</v>
      </c>
      <c r="M2186" s="72">
        <v>5600</v>
      </c>
      <c r="N2186" s="109" t="s">
        <v>351</v>
      </c>
      <c r="O2186" s="149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4"/>
        <v>0</v>
      </c>
      <c r="T2186" s="126">
        <f t="shared" si="475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4">
        <v>4.02</v>
      </c>
      <c r="F2187" s="75">
        <f t="shared" si="472"/>
        <v>4.02</v>
      </c>
      <c r="G2187" s="75">
        <f t="shared" si="473"/>
        <v>3.216</v>
      </c>
      <c r="H2187" s="76">
        <v>8399</v>
      </c>
      <c r="I2187" s="72"/>
      <c r="J2187" s="72"/>
      <c r="K2187" s="75" t="str">
        <f t="shared" si="465"/>
        <v/>
      </c>
      <c r="L2187" s="72">
        <v>100</v>
      </c>
      <c r="M2187" s="72">
        <v>4200</v>
      </c>
      <c r="N2187" s="109" t="s">
        <v>351</v>
      </c>
      <c r="O2187" s="149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4"/>
        <v>0</v>
      </c>
      <c r="T2187" s="126">
        <f t="shared" si="475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4">
        <v>4.59</v>
      </c>
      <c r="F2188" s="75">
        <f t="shared" si="472"/>
        <v>4.59</v>
      </c>
      <c r="G2188" s="75">
        <f t="shared" si="473"/>
        <v>3.672</v>
      </c>
      <c r="H2188" s="76">
        <v>7899</v>
      </c>
      <c r="I2188" s="72"/>
      <c r="J2188" s="72"/>
      <c r="K2188" s="75" t="str">
        <f t="shared" si="465"/>
        <v/>
      </c>
      <c r="L2188" s="72">
        <v>100</v>
      </c>
      <c r="M2188" s="72">
        <v>3600</v>
      </c>
      <c r="N2188" s="109" t="s">
        <v>351</v>
      </c>
      <c r="O2188" s="149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4"/>
        <v>0</v>
      </c>
      <c r="T2188" s="126">
        <f t="shared" si="475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4">
        <v>5.25</v>
      </c>
      <c r="F2189" s="75">
        <f t="shared" si="472"/>
        <v>5.25</v>
      </c>
      <c r="G2189" s="75">
        <f t="shared" si="473"/>
        <v>4.2</v>
      </c>
      <c r="H2189" s="76">
        <v>10899</v>
      </c>
      <c r="I2189" s="72"/>
      <c r="J2189" s="72"/>
      <c r="K2189" s="75" t="str">
        <f t="shared" si="465"/>
        <v/>
      </c>
      <c r="L2189" s="72">
        <v>100</v>
      </c>
      <c r="M2189" s="72">
        <v>2400</v>
      </c>
      <c r="N2189" s="109" t="s">
        <v>351</v>
      </c>
      <c r="O2189" s="149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4"/>
        <v>0</v>
      </c>
      <c r="T2189" s="126">
        <f t="shared" si="475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4">
        <v>6.15</v>
      </c>
      <c r="F2190" s="75">
        <f t="shared" si="472"/>
        <v>6.15</v>
      </c>
      <c r="G2190" s="75">
        <f t="shared" si="473"/>
        <v>4.92</v>
      </c>
      <c r="H2190" s="76">
        <v>8699</v>
      </c>
      <c r="I2190" s="72"/>
      <c r="J2190" s="72"/>
      <c r="K2190" s="75" t="str">
        <f t="shared" si="465"/>
        <v/>
      </c>
      <c r="L2190" s="72">
        <v>100</v>
      </c>
      <c r="M2190" s="72">
        <v>2200</v>
      </c>
      <c r="N2190" s="109" t="s">
        <v>351</v>
      </c>
      <c r="O2190" s="149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4"/>
        <v>0</v>
      </c>
      <c r="T2190" s="126">
        <f t="shared" si="475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4">
        <v>7.08</v>
      </c>
      <c r="F2191" s="75">
        <f t="shared" si="472"/>
        <v>7.08</v>
      </c>
      <c r="G2191" s="75">
        <f t="shared" si="473"/>
        <v>5.664</v>
      </c>
      <c r="H2191" s="76">
        <v>5099</v>
      </c>
      <c r="I2191" s="72"/>
      <c r="J2191" s="72"/>
      <c r="K2191" s="75" t="str">
        <f t="shared" si="465"/>
        <v/>
      </c>
      <c r="L2191" s="72">
        <v>100</v>
      </c>
      <c r="M2191" s="72">
        <v>1800</v>
      </c>
      <c r="N2191" s="109" t="s">
        <v>351</v>
      </c>
      <c r="O2191" s="149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4"/>
        <v>0</v>
      </c>
      <c r="T2191" s="126">
        <f t="shared" si="475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4">
        <v>10.7</v>
      </c>
      <c r="F2192" s="75">
        <f t="shared" si="472"/>
        <v>10.7</v>
      </c>
      <c r="G2192" s="75">
        <f t="shared" si="473"/>
        <v>8.56</v>
      </c>
      <c r="H2192" s="76">
        <v>799</v>
      </c>
      <c r="I2192" s="72"/>
      <c r="J2192" s="72"/>
      <c r="K2192" s="75" t="str">
        <f t="shared" si="465"/>
        <v/>
      </c>
      <c r="L2192" s="72">
        <v>50</v>
      </c>
      <c r="M2192" s="72">
        <v>900</v>
      </c>
      <c r="N2192" s="109" t="s">
        <v>351</v>
      </c>
      <c r="O2192" s="149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4"/>
        <v>0</v>
      </c>
      <c r="T2192" s="126">
        <f t="shared" si="475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4">
        <v>11.9</v>
      </c>
      <c r="F2193" s="75">
        <f t="shared" si="472"/>
        <v>11.9</v>
      </c>
      <c r="G2193" s="75">
        <f t="shared" si="473"/>
        <v>9.52</v>
      </c>
      <c r="H2193" s="76">
        <v>699</v>
      </c>
      <c r="I2193" s="72"/>
      <c r="J2193" s="72"/>
      <c r="K2193" s="75" t="str">
        <f t="shared" si="465"/>
        <v/>
      </c>
      <c r="L2193" s="72">
        <v>50</v>
      </c>
      <c r="M2193" s="72">
        <v>700</v>
      </c>
      <c r="N2193" s="109" t="s">
        <v>351</v>
      </c>
      <c r="O2193" s="149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4"/>
        <v>0</v>
      </c>
      <c r="T2193" s="126">
        <f t="shared" si="475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4">
        <v>22.23</v>
      </c>
      <c r="F2194" s="75">
        <f t="shared" si="472"/>
        <v>22.23</v>
      </c>
      <c r="G2194" s="75">
        <f t="shared" si="473"/>
        <v>17.784</v>
      </c>
      <c r="H2194" s="76">
        <v>449</v>
      </c>
      <c r="I2194" s="72"/>
      <c r="J2194" s="72"/>
      <c r="K2194" s="75" t="str">
        <f t="shared" si="465"/>
        <v/>
      </c>
      <c r="L2194" s="72">
        <v>50</v>
      </c>
      <c r="M2194" s="72">
        <v>450</v>
      </c>
      <c r="N2194" s="109" t="s">
        <v>351</v>
      </c>
      <c r="O2194" s="149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4"/>
        <v>0</v>
      </c>
      <c r="T2194" s="126">
        <f t="shared" si="475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4"/>
      <c r="F2195" s="75"/>
      <c r="G2195" s="75"/>
      <c r="H2195" s="78"/>
      <c r="I2195" s="72"/>
      <c r="J2195" s="72"/>
      <c r="K2195" s="75" t="str">
        <f t="shared" si="465"/>
        <v/>
      </c>
      <c r="L2195" s="72"/>
      <c r="M2195" s="72"/>
      <c r="N2195" s="109"/>
      <c r="O2195" s="149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4">
        <v>5.4</v>
      </c>
      <c r="F2196" s="75">
        <f t="shared" ref="F2196:F2205" si="476">E2196-E2196*$G$2%</f>
        <v>5.4</v>
      </c>
      <c r="G2196" s="75">
        <f t="shared" ref="G2196:G2205" si="477">E2196-(20*E2196/100)</f>
        <v>4.32</v>
      </c>
      <c r="H2196" s="76">
        <v>6099</v>
      </c>
      <c r="I2196" s="72"/>
      <c r="J2196" s="72"/>
      <c r="K2196" s="75" t="str">
        <f t="shared" si="465"/>
        <v/>
      </c>
      <c r="L2196" s="72">
        <v>100</v>
      </c>
      <c r="M2196" s="72">
        <v>6200</v>
      </c>
      <c r="N2196" s="109" t="s">
        <v>351</v>
      </c>
      <c r="O2196" s="149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8">Q2196/M2196*D2196</f>
        <v>0</v>
      </c>
      <c r="T2196" s="126">
        <f t="shared" ref="T2196:T2203" si="479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4">
        <v>6.25</v>
      </c>
      <c r="F2197" s="75">
        <f t="shared" si="476"/>
        <v>6.25</v>
      </c>
      <c r="G2197" s="75">
        <f t="shared" si="477"/>
        <v>5</v>
      </c>
      <c r="H2197" s="76">
        <v>3399</v>
      </c>
      <c r="I2197" s="72"/>
      <c r="J2197" s="72"/>
      <c r="K2197" s="75" t="str">
        <f t="shared" si="465"/>
        <v/>
      </c>
      <c r="L2197" s="72">
        <v>100</v>
      </c>
      <c r="M2197" s="72">
        <v>5500</v>
      </c>
      <c r="N2197" s="109" t="s">
        <v>351</v>
      </c>
      <c r="O2197" s="149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8"/>
        <v>0</v>
      </c>
      <c r="T2197" s="126">
        <f t="shared" si="479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4">
        <v>7.01</v>
      </c>
      <c r="F2198" s="75">
        <f t="shared" si="476"/>
        <v>7.01</v>
      </c>
      <c r="G2198" s="75">
        <f t="shared" si="477"/>
        <v>5.608</v>
      </c>
      <c r="H2198" s="76">
        <v>9499</v>
      </c>
      <c r="I2198" s="72"/>
      <c r="J2198" s="72"/>
      <c r="K2198" s="75" t="str">
        <f t="shared" si="465"/>
        <v/>
      </c>
      <c r="L2198" s="72">
        <v>100</v>
      </c>
      <c r="M2198" s="72">
        <v>2400</v>
      </c>
      <c r="N2198" s="109" t="s">
        <v>351</v>
      </c>
      <c r="O2198" s="149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8"/>
        <v>0</v>
      </c>
      <c r="T2198" s="126">
        <f t="shared" si="479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4">
        <v>8.05</v>
      </c>
      <c r="F2199" s="75">
        <f t="shared" si="476"/>
        <v>8.05</v>
      </c>
      <c r="G2199" s="75">
        <f t="shared" si="477"/>
        <v>6.44</v>
      </c>
      <c r="H2199" s="76">
        <v>8999</v>
      </c>
      <c r="I2199" s="72"/>
      <c r="J2199" s="72"/>
      <c r="K2199" s="75" t="str">
        <f t="shared" si="465"/>
        <v/>
      </c>
      <c r="L2199" s="72">
        <v>100</v>
      </c>
      <c r="M2199" s="72">
        <v>1800</v>
      </c>
      <c r="N2199" s="109" t="s">
        <v>351</v>
      </c>
      <c r="O2199" s="149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8"/>
        <v>0</v>
      </c>
      <c r="T2199" s="126">
        <f t="shared" si="479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4">
        <v>9.22</v>
      </c>
      <c r="F2200" s="75">
        <f t="shared" si="476"/>
        <v>9.22</v>
      </c>
      <c r="G2200" s="75">
        <f t="shared" si="477"/>
        <v>7.376</v>
      </c>
      <c r="H2200" s="76">
        <v>15999</v>
      </c>
      <c r="I2200" s="72"/>
      <c r="J2200" s="72"/>
      <c r="K2200" s="75" t="str">
        <f t="shared" si="465"/>
        <v/>
      </c>
      <c r="L2200" s="72">
        <v>100</v>
      </c>
      <c r="M2200" s="72">
        <v>1600</v>
      </c>
      <c r="N2200" s="109" t="s">
        <v>351</v>
      </c>
      <c r="O2200" s="149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8"/>
        <v>0</v>
      </c>
      <c r="T2200" s="126">
        <f t="shared" si="479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4">
        <v>10.7</v>
      </c>
      <c r="F2201" s="75">
        <f t="shared" si="476"/>
        <v>10.7</v>
      </c>
      <c r="G2201" s="75">
        <f t="shared" si="477"/>
        <v>8.56</v>
      </c>
      <c r="H2201" s="76">
        <v>1999</v>
      </c>
      <c r="I2201" s="72"/>
      <c r="J2201" s="72"/>
      <c r="K2201" s="75" t="str">
        <f t="shared" si="465"/>
        <v/>
      </c>
      <c r="L2201" s="72">
        <v>100</v>
      </c>
      <c r="M2201" s="72">
        <v>2000</v>
      </c>
      <c r="N2201" s="109" t="s">
        <v>351</v>
      </c>
      <c r="O2201" s="149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8"/>
        <v>0</v>
      </c>
      <c r="T2201" s="126">
        <f t="shared" si="479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4">
        <v>10.5</v>
      </c>
      <c r="F2202" s="75">
        <f t="shared" si="476"/>
        <v>10.5</v>
      </c>
      <c r="G2202" s="75">
        <f t="shared" si="477"/>
        <v>8.4</v>
      </c>
      <c r="H2202" s="76">
        <v>4999</v>
      </c>
      <c r="I2202" s="72"/>
      <c r="J2202" s="72"/>
      <c r="K2202" s="75" t="str">
        <f t="shared" si="465"/>
        <v/>
      </c>
      <c r="L2202" s="72">
        <v>100</v>
      </c>
      <c r="M2202" s="72">
        <v>1000</v>
      </c>
      <c r="N2202" s="109" t="s">
        <v>351</v>
      </c>
      <c r="O2202" s="149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8"/>
        <v>0</v>
      </c>
      <c r="T2202" s="126">
        <f t="shared" si="479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4">
        <v>20.52</v>
      </c>
      <c r="F2203" s="75">
        <f t="shared" si="476"/>
        <v>20.52</v>
      </c>
      <c r="G2203" s="75">
        <f t="shared" si="477"/>
        <v>16.416</v>
      </c>
      <c r="H2203" s="76">
        <v>799</v>
      </c>
      <c r="I2203" s="72"/>
      <c r="J2203" s="72"/>
      <c r="K2203" s="75" t="str">
        <f t="shared" si="465"/>
        <v/>
      </c>
      <c r="L2203" s="72">
        <v>50</v>
      </c>
      <c r="M2203" s="72">
        <v>800</v>
      </c>
      <c r="N2203" s="109" t="s">
        <v>351</v>
      </c>
      <c r="O2203" s="149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8"/>
        <v>0</v>
      </c>
      <c r="T2203" s="126">
        <f t="shared" si="479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4">
        <v>25.78</v>
      </c>
      <c r="F2204" s="75">
        <f t="shared" si="476"/>
        <v>25.78</v>
      </c>
      <c r="G2204" s="75">
        <f t="shared" si="477"/>
        <v>20.624</v>
      </c>
      <c r="H2204" s="78"/>
      <c r="I2204" s="72"/>
      <c r="J2204" s="72"/>
      <c r="K2204" s="75" t="str">
        <f t="shared" si="465"/>
        <v/>
      </c>
      <c r="L2204" s="72">
        <v>50</v>
      </c>
      <c r="M2204" s="72"/>
      <c r="N2204" s="109" t="s">
        <v>351</v>
      </c>
      <c r="O2204" s="149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4">
        <v>32.87</v>
      </c>
      <c r="F2205" s="75">
        <f t="shared" si="476"/>
        <v>32.87</v>
      </c>
      <c r="G2205" s="75">
        <f t="shared" si="477"/>
        <v>26.296</v>
      </c>
      <c r="H2205" s="78"/>
      <c r="I2205" s="72"/>
      <c r="J2205" s="72"/>
      <c r="K2205" s="75" t="str">
        <f t="shared" si="465"/>
        <v/>
      </c>
      <c r="L2205" s="72">
        <v>50</v>
      </c>
      <c r="M2205" s="72"/>
      <c r="N2205" s="109" t="s">
        <v>351</v>
      </c>
      <c r="O2205" s="149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4"/>
      <c r="F2206" s="75"/>
      <c r="G2206" s="75"/>
      <c r="H2206" s="78"/>
      <c r="I2206" s="72"/>
      <c r="J2206" s="72"/>
      <c r="K2206" s="75" t="str">
        <f t="shared" si="465"/>
        <v/>
      </c>
      <c r="L2206" s="72"/>
      <c r="M2206" s="72"/>
      <c r="N2206" s="109"/>
      <c r="O2206" s="149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771</v>
      </c>
      <c r="D2207" s="73"/>
      <c r="E2207" s="224">
        <v>212.9</v>
      </c>
      <c r="F2207" s="75">
        <f t="shared" ref="F2207:F2218" si="480">E2207-E2207*$G$2%</f>
        <v>212.9</v>
      </c>
      <c r="G2207" s="75">
        <f t="shared" ref="G2207:G2262" si="481">E2207-(20*E2207/100)</f>
        <v>170.32</v>
      </c>
      <c r="H2207" s="76">
        <v>143</v>
      </c>
      <c r="I2207" s="72"/>
      <c r="J2207" s="72"/>
      <c r="K2207" s="75" t="str">
        <f t="shared" si="465"/>
        <v/>
      </c>
      <c r="L2207" s="72">
        <v>1</v>
      </c>
      <c r="M2207" s="72">
        <v>200</v>
      </c>
      <c r="N2207" s="109" t="s">
        <v>351</v>
      </c>
      <c r="O2207" s="149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2">Q2207/M2207*D2207</f>
        <v>0</v>
      </c>
      <c r="T2207" s="126">
        <f t="shared" ref="T2207:T2218" si="483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771</v>
      </c>
      <c r="D2208" s="73"/>
      <c r="E2208" s="224">
        <v>270.21</v>
      </c>
      <c r="F2208" s="75">
        <f t="shared" si="480"/>
        <v>270.21</v>
      </c>
      <c r="G2208" s="75">
        <f t="shared" si="481"/>
        <v>216.168</v>
      </c>
      <c r="H2208" s="76">
        <v>458</v>
      </c>
      <c r="I2208" s="72"/>
      <c r="J2208" s="72"/>
      <c r="K2208" s="75" t="str">
        <f t="shared" si="465"/>
        <v/>
      </c>
      <c r="L2208" s="72">
        <v>1</v>
      </c>
      <c r="M2208" s="72">
        <v>150</v>
      </c>
      <c r="N2208" s="109" t="s">
        <v>351</v>
      </c>
      <c r="O2208" s="149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2"/>
        <v>0</v>
      </c>
      <c r="T2208" s="126">
        <f t="shared" si="483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771</v>
      </c>
      <c r="D2209" s="73"/>
      <c r="E2209" s="224">
        <v>333.5</v>
      </c>
      <c r="F2209" s="75">
        <f t="shared" si="480"/>
        <v>333.5</v>
      </c>
      <c r="G2209" s="75">
        <f t="shared" si="481"/>
        <v>266.8</v>
      </c>
      <c r="H2209" s="76">
        <v>385</v>
      </c>
      <c r="I2209" s="72"/>
      <c r="J2209" s="72"/>
      <c r="K2209" s="75" t="str">
        <f t="shared" si="465"/>
        <v/>
      </c>
      <c r="L2209" s="72">
        <v>1</v>
      </c>
      <c r="M2209" s="72">
        <v>100</v>
      </c>
      <c r="N2209" s="109" t="s">
        <v>351</v>
      </c>
      <c r="O2209" s="149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2"/>
        <v>0</v>
      </c>
      <c r="T2209" s="126">
        <f t="shared" si="483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771</v>
      </c>
      <c r="D2210" s="73"/>
      <c r="E2210" s="224">
        <v>440.75</v>
      </c>
      <c r="F2210" s="75">
        <f t="shared" si="480"/>
        <v>440.75</v>
      </c>
      <c r="G2210" s="75">
        <f t="shared" si="481"/>
        <v>352.6</v>
      </c>
      <c r="H2210" s="76">
        <v>294</v>
      </c>
      <c r="I2210" s="72"/>
      <c r="J2210" s="72"/>
      <c r="K2210" s="75" t="str">
        <f t="shared" si="465"/>
        <v/>
      </c>
      <c r="L2210" s="72">
        <v>1</v>
      </c>
      <c r="M2210" s="72">
        <v>80</v>
      </c>
      <c r="N2210" s="109" t="s">
        <v>351</v>
      </c>
      <c r="O2210" s="149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2"/>
        <v>0</v>
      </c>
      <c r="T2210" s="126">
        <f t="shared" si="483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771</v>
      </c>
      <c r="D2211" s="73"/>
      <c r="E2211" s="224">
        <v>558.63</v>
      </c>
      <c r="F2211" s="75">
        <f t="shared" si="480"/>
        <v>558.63</v>
      </c>
      <c r="G2211" s="75">
        <f t="shared" si="481"/>
        <v>446.904</v>
      </c>
      <c r="H2211" s="76">
        <v>295</v>
      </c>
      <c r="I2211" s="72"/>
      <c r="J2211" s="72"/>
      <c r="K2211" s="75" t="str">
        <f t="shared" si="465"/>
        <v/>
      </c>
      <c r="L2211" s="72">
        <v>1</v>
      </c>
      <c r="M2211" s="72">
        <v>60</v>
      </c>
      <c r="N2211" s="109" t="s">
        <v>351</v>
      </c>
      <c r="O2211" s="149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2"/>
        <v>0</v>
      </c>
      <c r="T2211" s="126">
        <f t="shared" si="483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771</v>
      </c>
      <c r="D2212" s="73"/>
      <c r="E2212" s="224">
        <v>675.19</v>
      </c>
      <c r="F2212" s="75">
        <f t="shared" si="480"/>
        <v>675.19</v>
      </c>
      <c r="G2212" s="75">
        <f t="shared" si="481"/>
        <v>540.152</v>
      </c>
      <c r="H2212" s="76">
        <v>189</v>
      </c>
      <c r="I2212" s="72"/>
      <c r="J2212" s="72"/>
      <c r="K2212" s="75" t="str">
        <f t="shared" si="465"/>
        <v/>
      </c>
      <c r="L2212" s="72">
        <v>1</v>
      </c>
      <c r="M2212" s="72">
        <v>50</v>
      </c>
      <c r="N2212" s="109" t="s">
        <v>351</v>
      </c>
      <c r="O2212" s="149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2"/>
        <v>0</v>
      </c>
      <c r="T2212" s="126">
        <f t="shared" si="483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771</v>
      </c>
      <c r="D2213" s="73"/>
      <c r="E2213" s="224">
        <v>286.06</v>
      </c>
      <c r="F2213" s="75">
        <f t="shared" si="480"/>
        <v>286.06</v>
      </c>
      <c r="G2213" s="75">
        <f t="shared" si="481"/>
        <v>228.848</v>
      </c>
      <c r="H2213" s="76">
        <v>356</v>
      </c>
      <c r="I2213" s="72"/>
      <c r="J2213" s="72"/>
      <c r="K2213" s="75" t="str">
        <f t="shared" si="465"/>
        <v/>
      </c>
      <c r="L2213" s="72">
        <v>1</v>
      </c>
      <c r="M2213" s="72">
        <v>200</v>
      </c>
      <c r="N2213" s="109" t="s">
        <v>351</v>
      </c>
      <c r="O2213" s="149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2"/>
        <v>0</v>
      </c>
      <c r="T2213" s="126">
        <f t="shared" si="483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771</v>
      </c>
      <c r="D2214" s="73"/>
      <c r="E2214" s="224">
        <v>422.14</v>
      </c>
      <c r="F2214" s="75">
        <f t="shared" si="480"/>
        <v>422.14</v>
      </c>
      <c r="G2214" s="75">
        <f t="shared" si="481"/>
        <v>337.712</v>
      </c>
      <c r="H2214" s="76">
        <v>274</v>
      </c>
      <c r="I2214" s="72"/>
      <c r="J2214" s="72"/>
      <c r="K2214" s="75" t="str">
        <f t="shared" si="465"/>
        <v/>
      </c>
      <c r="L2214" s="72">
        <v>1</v>
      </c>
      <c r="M2214" s="72">
        <v>150</v>
      </c>
      <c r="N2214" s="109" t="s">
        <v>351</v>
      </c>
      <c r="O2214" s="149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2"/>
        <v>0</v>
      </c>
      <c r="T2214" s="126">
        <f t="shared" si="483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771</v>
      </c>
      <c r="D2215" s="73"/>
      <c r="E2215" s="224">
        <v>555.62</v>
      </c>
      <c r="F2215" s="75">
        <f t="shared" si="480"/>
        <v>555.62</v>
      </c>
      <c r="G2215" s="75">
        <f t="shared" si="481"/>
        <v>444.496</v>
      </c>
      <c r="H2215" s="76">
        <v>196</v>
      </c>
      <c r="I2215" s="72"/>
      <c r="J2215" s="72"/>
      <c r="K2215" s="75" t="str">
        <f t="shared" si="465"/>
        <v/>
      </c>
      <c r="L2215" s="72">
        <v>1</v>
      </c>
      <c r="M2215" s="72">
        <v>100</v>
      </c>
      <c r="N2215" s="109" t="s">
        <v>351</v>
      </c>
      <c r="O2215" s="149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2"/>
        <v>0</v>
      </c>
      <c r="T2215" s="126">
        <f t="shared" si="483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771</v>
      </c>
      <c r="D2216" s="73"/>
      <c r="E2216" s="224">
        <v>685.16</v>
      </c>
      <c r="F2216" s="75">
        <f t="shared" si="480"/>
        <v>685.16</v>
      </c>
      <c r="G2216" s="75">
        <f t="shared" si="481"/>
        <v>548.128</v>
      </c>
      <c r="H2216" s="76">
        <v>154</v>
      </c>
      <c r="I2216" s="72"/>
      <c r="J2216" s="72"/>
      <c r="K2216" s="75" t="str">
        <f t="shared" si="465"/>
        <v/>
      </c>
      <c r="L2216" s="72">
        <v>1</v>
      </c>
      <c r="M2216" s="72">
        <v>80</v>
      </c>
      <c r="N2216" s="109" t="s">
        <v>351</v>
      </c>
      <c r="O2216" s="149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2"/>
        <v>0</v>
      </c>
      <c r="T2216" s="126">
        <f t="shared" si="483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771</v>
      </c>
      <c r="D2217" s="73"/>
      <c r="E2217" s="224">
        <v>918.96</v>
      </c>
      <c r="F2217" s="75">
        <f t="shared" si="480"/>
        <v>918.96</v>
      </c>
      <c r="G2217" s="75">
        <f t="shared" si="481"/>
        <v>735.168</v>
      </c>
      <c r="H2217" s="76">
        <v>120</v>
      </c>
      <c r="I2217" s="72"/>
      <c r="J2217" s="72"/>
      <c r="K2217" s="75" t="str">
        <f t="shared" si="465"/>
        <v/>
      </c>
      <c r="L2217" s="72">
        <v>1</v>
      </c>
      <c r="M2217" s="72">
        <v>60</v>
      </c>
      <c r="N2217" s="109" t="s">
        <v>351</v>
      </c>
      <c r="O2217" s="149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2"/>
        <v>0</v>
      </c>
      <c r="T2217" s="126">
        <f t="shared" si="483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771</v>
      </c>
      <c r="D2218" s="73"/>
      <c r="E2218" s="224">
        <v>1003.6</v>
      </c>
      <c r="F2218" s="75">
        <f t="shared" si="480"/>
        <v>1003.6</v>
      </c>
      <c r="G2218" s="75">
        <f t="shared" si="481"/>
        <v>802.88</v>
      </c>
      <c r="H2218" s="76">
        <v>94</v>
      </c>
      <c r="I2218" s="72"/>
      <c r="J2218" s="72"/>
      <c r="K2218" s="75" t="str">
        <f t="shared" ref="K2218:K2281" si="484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9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2"/>
        <v>0</v>
      </c>
      <c r="T2218" s="126">
        <f t="shared" si="483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4"/>
      <c r="F2219" s="75"/>
      <c r="G2219" s="75"/>
      <c r="H2219" s="78"/>
      <c r="I2219" s="72"/>
      <c r="J2219" s="72"/>
      <c r="K2219" s="75" t="str">
        <f t="shared" si="484"/>
        <v/>
      </c>
      <c r="L2219" s="72"/>
      <c r="M2219" s="72"/>
      <c r="N2219" s="149"/>
      <c r="O2219" s="149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4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771</v>
      </c>
      <c r="D2221" s="73"/>
      <c r="E2221" s="75">
        <v>170.53</v>
      </c>
      <c r="F2221" s="75">
        <f>E2221-E2221*$G$2%</f>
        <v>170.53</v>
      </c>
      <c r="G2221" s="75">
        <f t="shared" si="481"/>
        <v>136.424</v>
      </c>
      <c r="H2221" s="76">
        <v>410</v>
      </c>
      <c r="I2221" s="72"/>
      <c r="J2221" s="72"/>
      <c r="K2221" s="75" t="str">
        <f t="shared" si="484"/>
        <v/>
      </c>
      <c r="L2221" s="167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771</v>
      </c>
      <c r="D2222" s="73"/>
      <c r="E2222" s="75">
        <v>211.65</v>
      </c>
      <c r="F2222" s="75">
        <f>E2222-E2222*$G$2%</f>
        <v>211.65</v>
      </c>
      <c r="G2222" s="75">
        <f t="shared" si="481"/>
        <v>169.32</v>
      </c>
      <c r="H2222" s="76">
        <v>265</v>
      </c>
      <c r="I2222" s="72"/>
      <c r="J2222" s="72"/>
      <c r="K2222" s="75" t="str">
        <f t="shared" si="484"/>
        <v/>
      </c>
      <c r="L2222" s="167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771</v>
      </c>
      <c r="D2223" s="73"/>
      <c r="E2223" s="75">
        <v>303.53</v>
      </c>
      <c r="F2223" s="75">
        <f>E2223-E2223*$G$2%</f>
        <v>303.53</v>
      </c>
      <c r="G2223" s="75">
        <f t="shared" si="481"/>
        <v>242.824</v>
      </c>
      <c r="H2223" s="76">
        <v>302</v>
      </c>
      <c r="I2223" s="72"/>
      <c r="J2223" s="72"/>
      <c r="K2223" s="75" t="str">
        <f t="shared" si="484"/>
        <v/>
      </c>
      <c r="L2223" s="167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771</v>
      </c>
      <c r="D2224" s="73"/>
      <c r="E2224" s="75">
        <v>423.92</v>
      </c>
      <c r="F2224" s="75">
        <f>E2224-E2224*$G$2%</f>
        <v>423.92</v>
      </c>
      <c r="G2224" s="75">
        <f t="shared" si="481"/>
        <v>339.136</v>
      </c>
      <c r="H2224" s="76">
        <v>30</v>
      </c>
      <c r="I2224" s="72"/>
      <c r="J2224" s="72"/>
      <c r="K2224" s="75" t="str">
        <f t="shared" si="484"/>
        <v/>
      </c>
      <c r="L2224" s="167">
        <v>2</v>
      </c>
      <c r="M2224" s="72">
        <v>50</v>
      </c>
      <c r="N2224" s="109" t="s">
        <v>351</v>
      </c>
      <c r="O2224" s="110" t="s">
        <v>5207</v>
      </c>
      <c r="P2224" s="326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771</v>
      </c>
      <c r="D2225" s="73"/>
      <c r="E2225" s="75">
        <v>605.65</v>
      </c>
      <c r="F2225" s="75">
        <f>E2225-E2225*$G$2%</f>
        <v>605.65</v>
      </c>
      <c r="G2225" s="75">
        <f t="shared" si="481"/>
        <v>484.52</v>
      </c>
      <c r="H2225" s="78"/>
      <c r="I2225" s="72"/>
      <c r="J2225" s="72"/>
      <c r="K2225" s="75" t="str">
        <f t="shared" si="484"/>
        <v/>
      </c>
      <c r="L2225" s="167">
        <v>2</v>
      </c>
      <c r="M2225" s="72">
        <v>50</v>
      </c>
      <c r="N2225" s="109" t="s">
        <v>351</v>
      </c>
      <c r="O2225" s="110" t="s">
        <v>5207</v>
      </c>
      <c r="P2225" s="326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4"/>
        <v/>
      </c>
      <c r="L2226" s="167"/>
      <c r="M2226" s="72"/>
      <c r="N2226" s="109"/>
      <c r="O2226" s="149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6" t="s">
        <v>5221</v>
      </c>
      <c r="B2227" s="71" t="s">
        <v>5222</v>
      </c>
      <c r="C2227" s="72" t="s">
        <v>771</v>
      </c>
      <c r="D2227" s="73"/>
      <c r="E2227" s="227">
        <v>47.1</v>
      </c>
      <c r="F2227" s="75">
        <f>E2227-E2227*$G$2%</f>
        <v>47.1</v>
      </c>
      <c r="G2227" s="75">
        <f t="shared" si="481"/>
        <v>37.68</v>
      </c>
      <c r="H2227" s="78"/>
      <c r="I2227" s="72"/>
      <c r="J2227" s="72"/>
      <c r="K2227" s="75" t="str">
        <f t="shared" si="484"/>
        <v/>
      </c>
      <c r="L2227" s="72">
        <v>20</v>
      </c>
      <c r="M2227" s="167">
        <v>500</v>
      </c>
      <c r="N2227" s="109" t="s">
        <v>351</v>
      </c>
      <c r="O2227" s="110" t="s">
        <v>5207</v>
      </c>
      <c r="P2227" s="223">
        <v>4630076445496</v>
      </c>
      <c r="Q2227" s="228">
        <v>6.3</v>
      </c>
      <c r="R2227" s="229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6" t="s">
        <v>5223</v>
      </c>
      <c r="B2228" s="71" t="s">
        <v>5224</v>
      </c>
      <c r="C2228" s="72" t="s">
        <v>771</v>
      </c>
      <c r="D2228" s="73"/>
      <c r="E2228" s="227">
        <v>63.99</v>
      </c>
      <c r="F2228" s="75">
        <f>E2228-E2228*$G$2%</f>
        <v>63.99</v>
      </c>
      <c r="G2228" s="75">
        <f t="shared" si="481"/>
        <v>51.192</v>
      </c>
      <c r="H2228" s="78"/>
      <c r="I2228" s="72"/>
      <c r="J2228" s="72"/>
      <c r="K2228" s="75" t="str">
        <f t="shared" si="484"/>
        <v/>
      </c>
      <c r="L2228" s="72">
        <v>20</v>
      </c>
      <c r="M2228" s="167">
        <v>500</v>
      </c>
      <c r="N2228" s="109" t="s">
        <v>351</v>
      </c>
      <c r="O2228" s="110" t="s">
        <v>5207</v>
      </c>
      <c r="P2228" s="223">
        <v>4630076445502</v>
      </c>
      <c r="Q2228" s="228">
        <v>7.5</v>
      </c>
      <c r="R2228" s="229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6" t="s">
        <v>5225</v>
      </c>
      <c r="B2229" s="71" t="s">
        <v>5226</v>
      </c>
      <c r="C2229" s="72" t="s">
        <v>771</v>
      </c>
      <c r="D2229" s="73"/>
      <c r="E2229" s="227">
        <v>77.63</v>
      </c>
      <c r="F2229" s="75">
        <f>E2229-E2229*$G$2%</f>
        <v>77.63</v>
      </c>
      <c r="G2229" s="75">
        <f t="shared" si="481"/>
        <v>62.104</v>
      </c>
      <c r="H2229" s="78"/>
      <c r="I2229" s="72"/>
      <c r="J2229" s="72"/>
      <c r="K2229" s="75" t="str">
        <f t="shared" si="484"/>
        <v/>
      </c>
      <c r="L2229" s="72">
        <v>20</v>
      </c>
      <c r="M2229" s="167">
        <v>200</v>
      </c>
      <c r="N2229" s="109" t="s">
        <v>351</v>
      </c>
      <c r="O2229" s="110" t="s">
        <v>5207</v>
      </c>
      <c r="P2229" s="223">
        <v>4630076445519</v>
      </c>
      <c r="Q2229" s="228">
        <v>13</v>
      </c>
      <c r="R2229" s="229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6" t="s">
        <v>5227</v>
      </c>
      <c r="B2230" s="71" t="s">
        <v>5228</v>
      </c>
      <c r="C2230" s="72" t="s">
        <v>771</v>
      </c>
      <c r="D2230" s="73"/>
      <c r="E2230" s="227">
        <v>105.47</v>
      </c>
      <c r="F2230" s="75">
        <f>E2230-E2230*$G$2%</f>
        <v>105.47</v>
      </c>
      <c r="G2230" s="75">
        <f t="shared" si="481"/>
        <v>84.376</v>
      </c>
      <c r="H2230" s="78"/>
      <c r="I2230" s="72"/>
      <c r="J2230" s="72"/>
      <c r="K2230" s="75" t="str">
        <f t="shared" si="484"/>
        <v/>
      </c>
      <c r="L2230" s="72">
        <v>20</v>
      </c>
      <c r="M2230" s="167">
        <v>200</v>
      </c>
      <c r="N2230" s="109" t="s">
        <v>351</v>
      </c>
      <c r="O2230" s="110" t="s">
        <v>5207</v>
      </c>
      <c r="P2230" s="223">
        <v>4630076445526</v>
      </c>
      <c r="Q2230" s="228">
        <v>18.2</v>
      </c>
      <c r="R2230" s="229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6" t="s">
        <v>5229</v>
      </c>
      <c r="B2231" s="71" t="s">
        <v>5230</v>
      </c>
      <c r="C2231" s="72" t="s">
        <v>771</v>
      </c>
      <c r="D2231" s="73"/>
      <c r="E2231" s="227">
        <v>93.85</v>
      </c>
      <c r="F2231" s="75">
        <f>E2231-E2231*$G$2%</f>
        <v>93.85</v>
      </c>
      <c r="G2231" s="75">
        <f t="shared" si="481"/>
        <v>75.08</v>
      </c>
      <c r="H2231" s="78"/>
      <c r="I2231" s="72"/>
      <c r="J2231" s="72"/>
      <c r="K2231" s="75" t="str">
        <f t="shared" si="484"/>
        <v/>
      </c>
      <c r="L2231" s="72">
        <v>20</v>
      </c>
      <c r="M2231" s="167">
        <v>100</v>
      </c>
      <c r="N2231" s="109" t="s">
        <v>351</v>
      </c>
      <c r="O2231" s="110" t="s">
        <v>5207</v>
      </c>
      <c r="P2231" s="223">
        <v>4630076445533</v>
      </c>
      <c r="Q2231" s="228">
        <v>8.1</v>
      </c>
      <c r="R2231" s="229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4"/>
        <v/>
      </c>
      <c r="L2232" s="167"/>
      <c r="M2232" s="72"/>
      <c r="N2232" s="149"/>
      <c r="O2232" s="149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771</v>
      </c>
      <c r="D2233" s="73"/>
      <c r="E2233" s="75">
        <v>935.07</v>
      </c>
      <c r="F2233" s="75">
        <f>E2233-E2233*$G$2%</f>
        <v>935.07</v>
      </c>
      <c r="G2233" s="75">
        <f t="shared" si="481"/>
        <v>748.056</v>
      </c>
      <c r="H2233" s="76">
        <v>102</v>
      </c>
      <c r="I2233" s="167"/>
      <c r="J2233" s="167"/>
      <c r="K2233" s="75" t="str">
        <f t="shared" si="484"/>
        <v/>
      </c>
      <c r="L2233" s="167">
        <v>3</v>
      </c>
      <c r="M2233" s="72">
        <v>150</v>
      </c>
      <c r="N2233" s="109" t="s">
        <v>351</v>
      </c>
      <c r="O2233" s="110" t="s">
        <v>5207</v>
      </c>
      <c r="P2233" s="326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771</v>
      </c>
      <c r="D2234" s="73"/>
      <c r="E2234" s="75">
        <v>1216.33</v>
      </c>
      <c r="F2234" s="75">
        <f>E2234-E2234*$G$2%</f>
        <v>1216.33</v>
      </c>
      <c r="G2234" s="75">
        <f t="shared" si="481"/>
        <v>973.064</v>
      </c>
      <c r="H2234" s="76">
        <v>88</v>
      </c>
      <c r="I2234" s="167"/>
      <c r="J2234" s="167"/>
      <c r="K2234" s="75" t="str">
        <f t="shared" si="484"/>
        <v/>
      </c>
      <c r="L2234" s="167">
        <v>2</v>
      </c>
      <c r="M2234" s="72">
        <v>100</v>
      </c>
      <c r="N2234" s="109" t="s">
        <v>351</v>
      </c>
      <c r="O2234" s="110" t="s">
        <v>5207</v>
      </c>
      <c r="P2234" s="326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771</v>
      </c>
      <c r="D2235" s="73"/>
      <c r="E2235" s="75">
        <v>2484.5</v>
      </c>
      <c r="F2235" s="75">
        <f>E2235-E2235*$G$2%</f>
        <v>2484.5</v>
      </c>
      <c r="G2235" s="75">
        <f t="shared" si="481"/>
        <v>1987.6</v>
      </c>
      <c r="H2235" s="76">
        <v>92</v>
      </c>
      <c r="I2235" s="167"/>
      <c r="J2235" s="167"/>
      <c r="K2235" s="75" t="str">
        <f t="shared" si="484"/>
        <v/>
      </c>
      <c r="L2235" s="167">
        <v>1</v>
      </c>
      <c r="M2235" s="72">
        <v>100</v>
      </c>
      <c r="N2235" s="109" t="s">
        <v>351</v>
      </c>
      <c r="O2235" s="110" t="s">
        <v>5207</v>
      </c>
      <c r="P2235" s="326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7"/>
      <c r="J2236" s="167"/>
      <c r="K2236" s="75" t="str">
        <f t="shared" si="484"/>
        <v/>
      </c>
      <c r="L2236" s="167"/>
      <c r="M2236" s="72"/>
      <c r="N2236" s="149"/>
      <c r="O2236" s="149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771</v>
      </c>
      <c r="D2237" s="73"/>
      <c r="E2237" s="75">
        <v>136.07</v>
      </c>
      <c r="F2237" s="75">
        <f>E2237-E2237*$G$2%</f>
        <v>136.07</v>
      </c>
      <c r="G2237" s="75">
        <f t="shared" si="481"/>
        <v>108.856</v>
      </c>
      <c r="H2237" s="76">
        <v>500</v>
      </c>
      <c r="I2237" s="72"/>
      <c r="J2237" s="72"/>
      <c r="K2237" s="75" t="str">
        <f t="shared" si="484"/>
        <v/>
      </c>
      <c r="L2237" s="167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771</v>
      </c>
      <c r="D2238" s="73"/>
      <c r="E2238" s="75">
        <v>156.46</v>
      </c>
      <c r="F2238" s="75">
        <f>E2238-E2238*$G$2%</f>
        <v>156.46</v>
      </c>
      <c r="G2238" s="75">
        <f t="shared" si="481"/>
        <v>125.168</v>
      </c>
      <c r="H2238" s="76">
        <v>464</v>
      </c>
      <c r="I2238" s="72"/>
      <c r="J2238" s="72"/>
      <c r="K2238" s="75" t="str">
        <f t="shared" si="484"/>
        <v/>
      </c>
      <c r="L2238" s="167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771</v>
      </c>
      <c r="D2239" s="73"/>
      <c r="E2239" s="75">
        <v>247.78</v>
      </c>
      <c r="F2239" s="75">
        <f>E2239-E2239*$G$2%</f>
        <v>247.78</v>
      </c>
      <c r="G2239" s="75">
        <f t="shared" si="481"/>
        <v>198.224</v>
      </c>
      <c r="H2239" s="76">
        <v>208</v>
      </c>
      <c r="I2239" s="72"/>
      <c r="J2239" s="72"/>
      <c r="K2239" s="75" t="str">
        <f t="shared" si="484"/>
        <v/>
      </c>
      <c r="L2239" s="167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4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10" t="s">
        <v>5246</v>
      </c>
      <c r="B2241" s="71" t="s">
        <v>5247</v>
      </c>
      <c r="C2241" s="72" t="s">
        <v>771</v>
      </c>
      <c r="D2241" s="73"/>
      <c r="E2241" s="227">
        <v>173.95</v>
      </c>
      <c r="F2241" s="75">
        <f t="shared" ref="F2241:F2268" si="485">E2241-E2241*$G$2%</f>
        <v>173.95</v>
      </c>
      <c r="G2241" s="75">
        <f t="shared" si="481"/>
        <v>139.16</v>
      </c>
      <c r="H2241" s="76">
        <v>2050</v>
      </c>
      <c r="I2241" s="72"/>
      <c r="J2241" s="72"/>
      <c r="K2241" s="75" t="str">
        <f t="shared" si="484"/>
        <v/>
      </c>
      <c r="L2241" s="72">
        <v>50</v>
      </c>
      <c r="M2241" s="167">
        <v>1250</v>
      </c>
      <c r="N2241" s="109" t="s">
        <v>351</v>
      </c>
      <c r="O2241" s="110" t="s">
        <v>5248</v>
      </c>
      <c r="P2241" s="327" t="s">
        <v>5249</v>
      </c>
      <c r="Q2241" s="228">
        <v>7.4</v>
      </c>
      <c r="R2241" s="229">
        <v>0.0512</v>
      </c>
      <c r="S2241" s="125">
        <f t="shared" ref="S2241:S2268" si="486">Q2241/M2241*D2241</f>
        <v>0</v>
      </c>
      <c r="T2241" s="126">
        <f t="shared" ref="T2241:T2268" si="487">R2241/M2241*D2241</f>
        <v>0</v>
      </c>
    </row>
    <row r="2242" s="21" customFormat="1" ht="15" customHeight="1" outlineLevel="1" spans="1:20">
      <c r="A2242" s="211" t="s">
        <v>5250</v>
      </c>
      <c r="B2242" s="71" t="s">
        <v>5251</v>
      </c>
      <c r="C2242" s="72" t="s">
        <v>771</v>
      </c>
      <c r="D2242" s="73"/>
      <c r="E2242" s="227">
        <v>55.64</v>
      </c>
      <c r="F2242" s="75">
        <f t="shared" si="485"/>
        <v>55.64</v>
      </c>
      <c r="G2242" s="75">
        <f t="shared" si="481"/>
        <v>44.512</v>
      </c>
      <c r="H2242" s="76">
        <v>1346</v>
      </c>
      <c r="I2242" s="72"/>
      <c r="J2242" s="72"/>
      <c r="K2242" s="75" t="str">
        <f t="shared" si="484"/>
        <v/>
      </c>
      <c r="L2242" s="72">
        <v>50</v>
      </c>
      <c r="M2242" s="167">
        <v>1250</v>
      </c>
      <c r="N2242" s="109" t="s">
        <v>351</v>
      </c>
      <c r="O2242" s="110" t="s">
        <v>5248</v>
      </c>
      <c r="P2242" s="223">
        <v>4670042794029</v>
      </c>
      <c r="Q2242" s="228">
        <v>10.2</v>
      </c>
      <c r="R2242" s="229">
        <v>0.0512</v>
      </c>
      <c r="S2242" s="125">
        <f t="shared" si="486"/>
        <v>0</v>
      </c>
      <c r="T2242" s="126">
        <f t="shared" si="487"/>
        <v>0</v>
      </c>
    </row>
    <row r="2243" s="21" customFormat="1" ht="15" customHeight="1" outlineLevel="1" spans="1:20">
      <c r="A2243" s="211" t="s">
        <v>5252</v>
      </c>
      <c r="B2243" s="71" t="s">
        <v>5253</v>
      </c>
      <c r="C2243" s="72" t="s">
        <v>771</v>
      </c>
      <c r="D2243" s="73"/>
      <c r="E2243" s="227">
        <v>60.04</v>
      </c>
      <c r="F2243" s="75">
        <f t="shared" si="485"/>
        <v>60.04</v>
      </c>
      <c r="G2243" s="75">
        <f t="shared" si="481"/>
        <v>48.032</v>
      </c>
      <c r="H2243" s="76">
        <v>3210</v>
      </c>
      <c r="I2243" s="72"/>
      <c r="J2243" s="72"/>
      <c r="K2243" s="75" t="str">
        <f t="shared" si="484"/>
        <v/>
      </c>
      <c r="L2243" s="72">
        <v>50</v>
      </c>
      <c r="M2243" s="167">
        <v>1250</v>
      </c>
      <c r="N2243" s="109" t="s">
        <v>351</v>
      </c>
      <c r="O2243" s="110" t="s">
        <v>5248</v>
      </c>
      <c r="P2243" s="223">
        <v>4670042794036</v>
      </c>
      <c r="Q2243" s="228">
        <v>11</v>
      </c>
      <c r="R2243" s="229">
        <v>0.0512</v>
      </c>
      <c r="S2243" s="125">
        <f t="shared" si="486"/>
        <v>0</v>
      </c>
      <c r="T2243" s="126">
        <f t="shared" si="487"/>
        <v>0</v>
      </c>
    </row>
    <row r="2244" s="21" customFormat="1" ht="15" customHeight="1" outlineLevel="1" spans="1:20">
      <c r="A2244" s="210" t="s">
        <v>5254</v>
      </c>
      <c r="B2244" s="71" t="s">
        <v>5255</v>
      </c>
      <c r="C2244" s="72" t="s">
        <v>771</v>
      </c>
      <c r="D2244" s="73"/>
      <c r="E2244" s="227">
        <v>82.72</v>
      </c>
      <c r="F2244" s="75">
        <f t="shared" si="485"/>
        <v>82.72</v>
      </c>
      <c r="G2244" s="75">
        <f t="shared" si="481"/>
        <v>66.176</v>
      </c>
      <c r="H2244" s="76">
        <v>10417</v>
      </c>
      <c r="I2244" s="72"/>
      <c r="J2244" s="72"/>
      <c r="K2244" s="75" t="str">
        <f t="shared" si="484"/>
        <v/>
      </c>
      <c r="L2244" s="72">
        <v>50</v>
      </c>
      <c r="M2244" s="167">
        <v>1250</v>
      </c>
      <c r="N2244" s="109" t="s">
        <v>351</v>
      </c>
      <c r="O2244" s="110" t="s">
        <v>5248</v>
      </c>
      <c r="P2244" s="223">
        <v>4670042794043</v>
      </c>
      <c r="Q2244" s="228">
        <v>11</v>
      </c>
      <c r="R2244" s="229">
        <v>0.0512</v>
      </c>
      <c r="S2244" s="125">
        <f t="shared" si="486"/>
        <v>0</v>
      </c>
      <c r="T2244" s="126">
        <f t="shared" si="487"/>
        <v>0</v>
      </c>
    </row>
    <row r="2245" s="21" customFormat="1" ht="15" customHeight="1" outlineLevel="1" spans="1:20">
      <c r="A2245" s="210" t="s">
        <v>5256</v>
      </c>
      <c r="B2245" s="71" t="s">
        <v>5257</v>
      </c>
      <c r="C2245" s="72" t="s">
        <v>771</v>
      </c>
      <c r="D2245" s="73"/>
      <c r="E2245" s="227">
        <v>69.15</v>
      </c>
      <c r="F2245" s="75">
        <f t="shared" si="485"/>
        <v>69.15</v>
      </c>
      <c r="G2245" s="75">
        <f t="shared" si="481"/>
        <v>55.32</v>
      </c>
      <c r="H2245" s="76">
        <v>5135</v>
      </c>
      <c r="I2245" s="72"/>
      <c r="J2245" s="72"/>
      <c r="K2245" s="75" t="str">
        <f t="shared" si="484"/>
        <v/>
      </c>
      <c r="L2245" s="72">
        <v>40</v>
      </c>
      <c r="M2245" s="167">
        <v>1000</v>
      </c>
      <c r="N2245" s="109" t="s">
        <v>351</v>
      </c>
      <c r="O2245" s="110" t="s">
        <v>5248</v>
      </c>
      <c r="P2245" s="223">
        <v>4670042794050</v>
      </c>
      <c r="Q2245" s="228">
        <v>11.5</v>
      </c>
      <c r="R2245" s="229">
        <v>0.0512</v>
      </c>
      <c r="S2245" s="125">
        <f t="shared" si="486"/>
        <v>0</v>
      </c>
      <c r="T2245" s="126">
        <f t="shared" si="487"/>
        <v>0</v>
      </c>
    </row>
    <row r="2246" s="21" customFormat="1" ht="15" customHeight="1" outlineLevel="1" spans="1:20">
      <c r="A2246" s="210" t="s">
        <v>5258</v>
      </c>
      <c r="B2246" s="71" t="s">
        <v>5259</v>
      </c>
      <c r="C2246" s="72" t="s">
        <v>771</v>
      </c>
      <c r="D2246" s="73"/>
      <c r="E2246" s="227">
        <v>96.01</v>
      </c>
      <c r="F2246" s="75">
        <f t="shared" si="485"/>
        <v>96.01</v>
      </c>
      <c r="G2246" s="75">
        <f t="shared" si="481"/>
        <v>76.808</v>
      </c>
      <c r="H2246" s="76">
        <v>10365</v>
      </c>
      <c r="I2246" s="72"/>
      <c r="J2246" s="72"/>
      <c r="K2246" s="75" t="str">
        <f t="shared" si="484"/>
        <v/>
      </c>
      <c r="L2246" s="72">
        <v>30</v>
      </c>
      <c r="M2246" s="167">
        <v>750</v>
      </c>
      <c r="N2246" s="109" t="s">
        <v>351</v>
      </c>
      <c r="O2246" s="110" t="s">
        <v>5248</v>
      </c>
      <c r="P2246" s="223">
        <v>4670042794067</v>
      </c>
      <c r="Q2246" s="228">
        <v>14.7</v>
      </c>
      <c r="R2246" s="229">
        <v>0.0512</v>
      </c>
      <c r="S2246" s="125">
        <f t="shared" si="486"/>
        <v>0</v>
      </c>
      <c r="T2246" s="126">
        <f t="shared" si="487"/>
        <v>0</v>
      </c>
    </row>
    <row r="2247" s="21" customFormat="1" ht="15" customHeight="1" outlineLevel="1" spans="1:20">
      <c r="A2247" s="210" t="s">
        <v>5260</v>
      </c>
      <c r="B2247" s="230" t="s">
        <v>5261</v>
      </c>
      <c r="C2247" s="72" t="s">
        <v>771</v>
      </c>
      <c r="D2247" s="73"/>
      <c r="E2247" s="227">
        <v>67.22</v>
      </c>
      <c r="F2247" s="75">
        <f t="shared" si="485"/>
        <v>67.22</v>
      </c>
      <c r="G2247" s="75">
        <f t="shared" si="481"/>
        <v>53.776</v>
      </c>
      <c r="H2247" s="76">
        <v>4594</v>
      </c>
      <c r="I2247" s="72"/>
      <c r="J2247" s="72"/>
      <c r="K2247" s="75" t="str">
        <f t="shared" si="484"/>
        <v/>
      </c>
      <c r="L2247" s="72">
        <v>40</v>
      </c>
      <c r="M2247" s="167">
        <v>1000</v>
      </c>
      <c r="N2247" s="109" t="s">
        <v>351</v>
      </c>
      <c r="O2247" s="110" t="s">
        <v>5248</v>
      </c>
      <c r="P2247" s="223">
        <v>4670042794074</v>
      </c>
      <c r="Q2247" s="228">
        <v>13</v>
      </c>
      <c r="R2247" s="229">
        <v>0.0512</v>
      </c>
      <c r="S2247" s="125">
        <f t="shared" si="486"/>
        <v>0</v>
      </c>
      <c r="T2247" s="126">
        <f t="shared" si="487"/>
        <v>0</v>
      </c>
    </row>
    <row r="2248" s="21" customFormat="1" ht="15" customHeight="1" outlineLevel="1" spans="1:20">
      <c r="A2248" s="210" t="s">
        <v>5262</v>
      </c>
      <c r="B2248" s="230" t="s">
        <v>5263</v>
      </c>
      <c r="C2248" s="72" t="s">
        <v>771</v>
      </c>
      <c r="D2248" s="73"/>
      <c r="E2248" s="227">
        <v>98.84</v>
      </c>
      <c r="F2248" s="75">
        <f t="shared" si="485"/>
        <v>98.84</v>
      </c>
      <c r="G2248" s="75">
        <f t="shared" si="481"/>
        <v>79.072</v>
      </c>
      <c r="H2248" s="76">
        <v>6280</v>
      </c>
      <c r="I2248" s="72"/>
      <c r="J2248" s="72"/>
      <c r="K2248" s="75" t="str">
        <f t="shared" si="484"/>
        <v/>
      </c>
      <c r="L2248" s="72">
        <v>30</v>
      </c>
      <c r="M2248" s="167">
        <v>750</v>
      </c>
      <c r="N2248" s="109" t="s">
        <v>351</v>
      </c>
      <c r="O2248" s="110" t="s">
        <v>5248</v>
      </c>
      <c r="P2248" s="223">
        <v>4670042794081</v>
      </c>
      <c r="Q2248" s="228">
        <v>14.2</v>
      </c>
      <c r="R2248" s="229">
        <v>0.0512</v>
      </c>
      <c r="S2248" s="125">
        <f t="shared" si="486"/>
        <v>0</v>
      </c>
      <c r="T2248" s="126">
        <f t="shared" si="487"/>
        <v>0</v>
      </c>
    </row>
    <row r="2249" s="21" customFormat="1" ht="15" customHeight="1" outlineLevel="1" spans="1:20">
      <c r="A2249" s="210" t="s">
        <v>5264</v>
      </c>
      <c r="B2249" s="230" t="s">
        <v>5265</v>
      </c>
      <c r="C2249" s="72" t="s">
        <v>771</v>
      </c>
      <c r="D2249" s="73"/>
      <c r="E2249" s="227">
        <v>165.06</v>
      </c>
      <c r="F2249" s="75">
        <f t="shared" si="485"/>
        <v>165.06</v>
      </c>
      <c r="G2249" s="75">
        <f t="shared" si="481"/>
        <v>132.048</v>
      </c>
      <c r="H2249" s="76">
        <v>635</v>
      </c>
      <c r="I2249" s="72"/>
      <c r="J2249" s="72"/>
      <c r="K2249" s="75" t="str">
        <f t="shared" si="484"/>
        <v/>
      </c>
      <c r="L2249" s="72">
        <v>25</v>
      </c>
      <c r="M2249" s="167">
        <v>625</v>
      </c>
      <c r="N2249" s="109" t="s">
        <v>351</v>
      </c>
      <c r="O2249" s="110" t="s">
        <v>5248</v>
      </c>
      <c r="P2249" s="223">
        <v>4670042794098</v>
      </c>
      <c r="Q2249" s="228">
        <v>13</v>
      </c>
      <c r="R2249" s="229">
        <v>0.0512</v>
      </c>
      <c r="S2249" s="125">
        <f t="shared" si="486"/>
        <v>0</v>
      </c>
      <c r="T2249" s="126">
        <f t="shared" si="487"/>
        <v>0</v>
      </c>
    </row>
    <row r="2250" s="21" customFormat="1" ht="15" customHeight="1" outlineLevel="1" spans="1:20">
      <c r="A2250" s="210" t="s">
        <v>5266</v>
      </c>
      <c r="B2250" s="71" t="s">
        <v>5267</v>
      </c>
      <c r="C2250" s="72" t="s">
        <v>771</v>
      </c>
      <c r="D2250" s="73"/>
      <c r="E2250" s="227">
        <v>85.39</v>
      </c>
      <c r="F2250" s="75">
        <f t="shared" si="485"/>
        <v>85.39</v>
      </c>
      <c r="G2250" s="75">
        <f t="shared" si="481"/>
        <v>68.312</v>
      </c>
      <c r="H2250" s="76">
        <v>2640</v>
      </c>
      <c r="I2250" s="72"/>
      <c r="J2250" s="72"/>
      <c r="K2250" s="75" t="str">
        <f t="shared" si="484"/>
        <v/>
      </c>
      <c r="L2250" s="72">
        <v>30</v>
      </c>
      <c r="M2250" s="167">
        <v>750</v>
      </c>
      <c r="N2250" s="109" t="s">
        <v>351</v>
      </c>
      <c r="O2250" s="110" t="s">
        <v>5248</v>
      </c>
      <c r="P2250" s="223">
        <v>4670042794104</v>
      </c>
      <c r="Q2250" s="228">
        <v>11</v>
      </c>
      <c r="R2250" s="229">
        <v>0.0512</v>
      </c>
      <c r="S2250" s="125">
        <f t="shared" si="486"/>
        <v>0</v>
      </c>
      <c r="T2250" s="126">
        <f t="shared" si="487"/>
        <v>0</v>
      </c>
    </row>
    <row r="2251" s="21" customFormat="1" ht="15" customHeight="1" outlineLevel="1" spans="1:20">
      <c r="A2251" s="210" t="s">
        <v>5268</v>
      </c>
      <c r="B2251" s="71" t="s">
        <v>5269</v>
      </c>
      <c r="C2251" s="72" t="s">
        <v>771</v>
      </c>
      <c r="D2251" s="73"/>
      <c r="E2251" s="227">
        <v>101.37</v>
      </c>
      <c r="F2251" s="75">
        <f t="shared" si="485"/>
        <v>101.37</v>
      </c>
      <c r="G2251" s="75">
        <f t="shared" si="481"/>
        <v>81.096</v>
      </c>
      <c r="H2251" s="76">
        <v>2440</v>
      </c>
      <c r="I2251" s="72"/>
      <c r="J2251" s="72"/>
      <c r="K2251" s="75" t="str">
        <f t="shared" si="484"/>
        <v/>
      </c>
      <c r="L2251" s="72">
        <v>20</v>
      </c>
      <c r="M2251" s="167">
        <v>500</v>
      </c>
      <c r="N2251" s="109" t="s">
        <v>351</v>
      </c>
      <c r="O2251" s="110" t="s">
        <v>5248</v>
      </c>
      <c r="P2251" s="223">
        <v>4670042794111</v>
      </c>
      <c r="Q2251" s="228">
        <v>9.2</v>
      </c>
      <c r="R2251" s="229">
        <v>0.0512</v>
      </c>
      <c r="S2251" s="125">
        <f t="shared" si="486"/>
        <v>0</v>
      </c>
      <c r="T2251" s="126">
        <f t="shared" si="487"/>
        <v>0</v>
      </c>
    </row>
    <row r="2252" s="21" customFormat="1" ht="15" customHeight="1" outlineLevel="1" spans="1:20">
      <c r="A2252" s="211" t="s">
        <v>5270</v>
      </c>
      <c r="B2252" s="71" t="s">
        <v>5271</v>
      </c>
      <c r="C2252" s="72" t="s">
        <v>771</v>
      </c>
      <c r="D2252" s="73"/>
      <c r="E2252" s="227">
        <v>165.02</v>
      </c>
      <c r="F2252" s="75">
        <f t="shared" si="485"/>
        <v>165.02</v>
      </c>
      <c r="G2252" s="75">
        <f t="shared" si="481"/>
        <v>132.016</v>
      </c>
      <c r="H2252" s="78"/>
      <c r="I2252" s="72"/>
      <c r="J2252" s="72" t="s">
        <v>361</v>
      </c>
      <c r="K2252" s="75" t="str">
        <f t="shared" si="484"/>
        <v/>
      </c>
      <c r="L2252" s="72">
        <v>20</v>
      </c>
      <c r="M2252" s="167">
        <v>500</v>
      </c>
      <c r="N2252" s="109" t="s">
        <v>351</v>
      </c>
      <c r="O2252" s="110" t="s">
        <v>5248</v>
      </c>
      <c r="P2252" s="223">
        <v>4670042794128</v>
      </c>
      <c r="Q2252" s="228">
        <v>8.4</v>
      </c>
      <c r="R2252" s="229">
        <v>0.0512</v>
      </c>
      <c r="S2252" s="125">
        <f t="shared" si="486"/>
        <v>0</v>
      </c>
      <c r="T2252" s="126">
        <f t="shared" si="487"/>
        <v>0</v>
      </c>
    </row>
    <row r="2253" s="21" customFormat="1" ht="15" customHeight="1" outlineLevel="1" spans="1:20">
      <c r="A2253" s="210" t="s">
        <v>5272</v>
      </c>
      <c r="B2253" s="71" t="s">
        <v>5273</v>
      </c>
      <c r="C2253" s="72" t="s">
        <v>771</v>
      </c>
      <c r="D2253" s="73"/>
      <c r="E2253" s="227">
        <v>132.45</v>
      </c>
      <c r="F2253" s="75">
        <f t="shared" si="485"/>
        <v>132.45</v>
      </c>
      <c r="G2253" s="75">
        <f t="shared" si="481"/>
        <v>105.96</v>
      </c>
      <c r="H2253" s="76">
        <v>2080</v>
      </c>
      <c r="I2253" s="72"/>
      <c r="J2253" s="72"/>
      <c r="K2253" s="75" t="str">
        <f t="shared" si="484"/>
        <v/>
      </c>
      <c r="L2253" s="72">
        <v>20</v>
      </c>
      <c r="M2253" s="167">
        <v>500</v>
      </c>
      <c r="N2253" s="109" t="s">
        <v>351</v>
      </c>
      <c r="O2253" s="110" t="s">
        <v>5248</v>
      </c>
      <c r="P2253" s="223">
        <v>4670042794135</v>
      </c>
      <c r="Q2253" s="228">
        <v>10.8</v>
      </c>
      <c r="R2253" s="229">
        <v>0.0512</v>
      </c>
      <c r="S2253" s="125">
        <f t="shared" si="486"/>
        <v>0</v>
      </c>
      <c r="T2253" s="126">
        <f t="shared" si="487"/>
        <v>0</v>
      </c>
    </row>
    <row r="2254" s="21" customFormat="1" ht="15" customHeight="1" outlineLevel="1" spans="1:20">
      <c r="A2254" s="210" t="s">
        <v>5274</v>
      </c>
      <c r="B2254" s="71" t="s">
        <v>5275</v>
      </c>
      <c r="C2254" s="72" t="s">
        <v>771</v>
      </c>
      <c r="D2254" s="73"/>
      <c r="E2254" s="227">
        <v>165.06</v>
      </c>
      <c r="F2254" s="75">
        <f t="shared" si="485"/>
        <v>165.06</v>
      </c>
      <c r="G2254" s="75">
        <f t="shared" si="481"/>
        <v>132.048</v>
      </c>
      <c r="H2254" s="76">
        <v>6050</v>
      </c>
      <c r="I2254" s="72"/>
      <c r="J2254" s="72"/>
      <c r="K2254" s="75" t="str">
        <f t="shared" si="484"/>
        <v/>
      </c>
      <c r="L2254" s="72">
        <v>20</v>
      </c>
      <c r="M2254" s="167">
        <v>500</v>
      </c>
      <c r="N2254" s="109" t="s">
        <v>351</v>
      </c>
      <c r="O2254" s="110" t="s">
        <v>5248</v>
      </c>
      <c r="P2254" s="223">
        <v>4670042794142</v>
      </c>
      <c r="Q2254" s="228">
        <v>12</v>
      </c>
      <c r="R2254" s="229">
        <v>0.0512</v>
      </c>
      <c r="S2254" s="125">
        <f t="shared" si="486"/>
        <v>0</v>
      </c>
      <c r="T2254" s="126">
        <f t="shared" si="487"/>
        <v>0</v>
      </c>
    </row>
    <row r="2255" s="21" customFormat="1" ht="15" customHeight="1" outlineLevel="1" spans="1:20">
      <c r="A2255" s="210" t="s">
        <v>5276</v>
      </c>
      <c r="B2255" s="71" t="s">
        <v>5277</v>
      </c>
      <c r="C2255" s="72" t="s">
        <v>771</v>
      </c>
      <c r="D2255" s="73"/>
      <c r="E2255" s="227">
        <v>258.96</v>
      </c>
      <c r="F2255" s="75">
        <f t="shared" si="485"/>
        <v>258.96</v>
      </c>
      <c r="G2255" s="75">
        <f t="shared" si="481"/>
        <v>207.168</v>
      </c>
      <c r="H2255" s="76">
        <v>60</v>
      </c>
      <c r="I2255" s="72"/>
      <c r="J2255" s="72"/>
      <c r="K2255" s="75" t="str">
        <f t="shared" si="484"/>
        <v/>
      </c>
      <c r="L2255" s="72">
        <v>10</v>
      </c>
      <c r="M2255" s="167">
        <v>250</v>
      </c>
      <c r="N2255" s="109" t="s">
        <v>351</v>
      </c>
      <c r="O2255" s="110" t="s">
        <v>5248</v>
      </c>
      <c r="P2255" s="223">
        <v>4670042794159</v>
      </c>
      <c r="Q2255" s="228">
        <v>7.6</v>
      </c>
      <c r="R2255" s="229">
        <v>0.0512</v>
      </c>
      <c r="S2255" s="125">
        <f t="shared" si="486"/>
        <v>0</v>
      </c>
      <c r="T2255" s="126">
        <f t="shared" si="487"/>
        <v>0</v>
      </c>
    </row>
    <row r="2256" s="21" customFormat="1" ht="15" customHeight="1" outlineLevel="1" spans="1:20">
      <c r="A2256" s="210" t="s">
        <v>5278</v>
      </c>
      <c r="B2256" s="71" t="s">
        <v>5279</v>
      </c>
      <c r="C2256" s="72" t="s">
        <v>771</v>
      </c>
      <c r="D2256" s="73"/>
      <c r="E2256" s="227">
        <v>200.72</v>
      </c>
      <c r="F2256" s="75">
        <f t="shared" si="485"/>
        <v>200.72</v>
      </c>
      <c r="G2256" s="75">
        <f t="shared" si="481"/>
        <v>160.576</v>
      </c>
      <c r="H2256" s="76">
        <v>2241</v>
      </c>
      <c r="I2256" s="72"/>
      <c r="J2256" s="72"/>
      <c r="K2256" s="75" t="str">
        <f t="shared" si="484"/>
        <v/>
      </c>
      <c r="L2256" s="72">
        <v>10</v>
      </c>
      <c r="M2256" s="167">
        <v>250</v>
      </c>
      <c r="N2256" s="109" t="s">
        <v>351</v>
      </c>
      <c r="O2256" s="110" t="s">
        <v>5248</v>
      </c>
      <c r="P2256" s="223">
        <v>4670042794166</v>
      </c>
      <c r="Q2256" s="228">
        <v>10</v>
      </c>
      <c r="R2256" s="229">
        <v>0.0512</v>
      </c>
      <c r="S2256" s="125">
        <f t="shared" si="486"/>
        <v>0</v>
      </c>
      <c r="T2256" s="126">
        <f t="shared" si="487"/>
        <v>0</v>
      </c>
    </row>
    <row r="2257" s="21" customFormat="1" ht="15" customHeight="1" outlineLevel="1" spans="1:20">
      <c r="A2257" s="211" t="s">
        <v>5280</v>
      </c>
      <c r="B2257" s="71" t="s">
        <v>5281</v>
      </c>
      <c r="C2257" s="72" t="s">
        <v>771</v>
      </c>
      <c r="D2257" s="73"/>
      <c r="E2257" s="227">
        <v>273.96</v>
      </c>
      <c r="F2257" s="75">
        <f t="shared" si="485"/>
        <v>273.96</v>
      </c>
      <c r="G2257" s="75">
        <f t="shared" si="481"/>
        <v>219.168</v>
      </c>
      <c r="H2257" s="78"/>
      <c r="I2257" s="72"/>
      <c r="J2257" s="72" t="s">
        <v>361</v>
      </c>
      <c r="K2257" s="75" t="str">
        <f t="shared" si="484"/>
        <v/>
      </c>
      <c r="L2257" s="72">
        <v>5</v>
      </c>
      <c r="M2257" s="167">
        <v>125</v>
      </c>
      <c r="N2257" s="109" t="s">
        <v>351</v>
      </c>
      <c r="O2257" s="110" t="s">
        <v>5248</v>
      </c>
      <c r="P2257" s="223">
        <v>4670042794173</v>
      </c>
      <c r="Q2257" s="228">
        <v>7.2</v>
      </c>
      <c r="R2257" s="229">
        <v>0.0512</v>
      </c>
      <c r="S2257" s="125">
        <f t="shared" si="486"/>
        <v>0</v>
      </c>
      <c r="T2257" s="126">
        <f t="shared" si="487"/>
        <v>0</v>
      </c>
    </row>
    <row r="2258" s="21" customFormat="1" ht="15" customHeight="1" outlineLevel="1" spans="1:20">
      <c r="A2258" s="210" t="s">
        <v>5282</v>
      </c>
      <c r="B2258" s="71" t="s">
        <v>5283</v>
      </c>
      <c r="C2258" s="72" t="s">
        <v>771</v>
      </c>
      <c r="D2258" s="73"/>
      <c r="E2258" s="227">
        <v>227.16</v>
      </c>
      <c r="F2258" s="75">
        <f t="shared" si="485"/>
        <v>227.16</v>
      </c>
      <c r="G2258" s="75">
        <f t="shared" si="481"/>
        <v>181.728</v>
      </c>
      <c r="H2258" s="76">
        <v>200</v>
      </c>
      <c r="I2258" s="72"/>
      <c r="J2258" s="72"/>
      <c r="K2258" s="75" t="str">
        <f t="shared" si="484"/>
        <v/>
      </c>
      <c r="L2258" s="72">
        <v>8</v>
      </c>
      <c r="M2258" s="167">
        <v>200</v>
      </c>
      <c r="N2258" s="109" t="s">
        <v>351</v>
      </c>
      <c r="O2258" s="110" t="s">
        <v>5248</v>
      </c>
      <c r="P2258" s="223">
        <v>4670042794180</v>
      </c>
      <c r="Q2258" s="228">
        <v>9.7</v>
      </c>
      <c r="R2258" s="229">
        <v>0.0512</v>
      </c>
      <c r="S2258" s="125">
        <f t="shared" si="486"/>
        <v>0</v>
      </c>
      <c r="T2258" s="126">
        <f t="shared" si="487"/>
        <v>0</v>
      </c>
    </row>
    <row r="2259" s="21" customFormat="1" ht="15" customHeight="1" outlineLevel="1" spans="1:20">
      <c r="A2259" s="210" t="s">
        <v>5284</v>
      </c>
      <c r="B2259" s="71" t="s">
        <v>5285</v>
      </c>
      <c r="C2259" s="72" t="s">
        <v>771</v>
      </c>
      <c r="D2259" s="73"/>
      <c r="E2259" s="227">
        <v>385.39</v>
      </c>
      <c r="F2259" s="75">
        <f t="shared" si="485"/>
        <v>385.39</v>
      </c>
      <c r="G2259" s="75">
        <f t="shared" si="481"/>
        <v>308.312</v>
      </c>
      <c r="H2259" s="78"/>
      <c r="I2259" s="72"/>
      <c r="J2259" s="72"/>
      <c r="K2259" s="75" t="str">
        <f t="shared" si="484"/>
        <v/>
      </c>
      <c r="L2259" s="72">
        <v>5</v>
      </c>
      <c r="M2259" s="167">
        <v>125</v>
      </c>
      <c r="N2259" s="109" t="s">
        <v>351</v>
      </c>
      <c r="O2259" s="110" t="s">
        <v>5248</v>
      </c>
      <c r="P2259" s="223">
        <v>4620105822725</v>
      </c>
      <c r="Q2259" s="137">
        <v>6.4</v>
      </c>
      <c r="R2259" s="229">
        <v>0.0512</v>
      </c>
      <c r="S2259" s="125">
        <f t="shared" si="486"/>
        <v>0</v>
      </c>
      <c r="T2259" s="126">
        <f t="shared" si="487"/>
        <v>0</v>
      </c>
    </row>
    <row r="2260" s="21" customFormat="1" ht="15" customHeight="1" outlineLevel="1" spans="1:20">
      <c r="A2260" s="210" t="s">
        <v>5286</v>
      </c>
      <c r="B2260" s="71" t="s">
        <v>5287</v>
      </c>
      <c r="C2260" s="72" t="s">
        <v>771</v>
      </c>
      <c r="D2260" s="73"/>
      <c r="E2260" s="227">
        <v>305.17</v>
      </c>
      <c r="F2260" s="75">
        <f t="shared" si="485"/>
        <v>305.17</v>
      </c>
      <c r="G2260" s="75">
        <f t="shared" si="481"/>
        <v>244.136</v>
      </c>
      <c r="H2260" s="76">
        <v>185</v>
      </c>
      <c r="I2260" s="72"/>
      <c r="J2260" s="72"/>
      <c r="K2260" s="75" t="str">
        <f t="shared" si="484"/>
        <v/>
      </c>
      <c r="L2260" s="72">
        <v>5</v>
      </c>
      <c r="M2260" s="167">
        <v>125</v>
      </c>
      <c r="N2260" s="109" t="s">
        <v>351</v>
      </c>
      <c r="O2260" s="110" t="s">
        <v>5248</v>
      </c>
      <c r="P2260" s="223">
        <v>4670042794197</v>
      </c>
      <c r="Q2260" s="228">
        <v>6.6</v>
      </c>
      <c r="R2260" s="229">
        <v>0.0512</v>
      </c>
      <c r="S2260" s="125">
        <f t="shared" si="486"/>
        <v>0</v>
      </c>
      <c r="T2260" s="126">
        <f t="shared" si="487"/>
        <v>0</v>
      </c>
    </row>
    <row r="2261" s="21" customFormat="1" ht="15" customHeight="1" outlineLevel="1" spans="1:20">
      <c r="A2261" s="210" t="s">
        <v>5288</v>
      </c>
      <c r="B2261" s="71" t="s">
        <v>5289</v>
      </c>
      <c r="C2261" s="72" t="s">
        <v>771</v>
      </c>
      <c r="D2261" s="73"/>
      <c r="E2261" s="227">
        <v>578.64</v>
      </c>
      <c r="F2261" s="75">
        <f t="shared" si="485"/>
        <v>578.64</v>
      </c>
      <c r="G2261" s="75">
        <f t="shared" si="481"/>
        <v>462.912</v>
      </c>
      <c r="H2261" s="78"/>
      <c r="I2261" s="72"/>
      <c r="J2261" s="72"/>
      <c r="K2261" s="75" t="str">
        <f t="shared" si="484"/>
        <v/>
      </c>
      <c r="L2261" s="72">
        <v>5</v>
      </c>
      <c r="M2261" s="167">
        <v>125</v>
      </c>
      <c r="N2261" s="109" t="s">
        <v>351</v>
      </c>
      <c r="O2261" s="110" t="s">
        <v>5248</v>
      </c>
      <c r="P2261" s="223">
        <v>4620105823159</v>
      </c>
      <c r="Q2261" s="137">
        <v>5</v>
      </c>
      <c r="R2261" s="229">
        <v>0.0512</v>
      </c>
      <c r="S2261" s="125">
        <f t="shared" si="486"/>
        <v>0</v>
      </c>
      <c r="T2261" s="126">
        <f t="shared" si="487"/>
        <v>0</v>
      </c>
    </row>
    <row r="2262" s="21" customFormat="1" ht="15" customHeight="1" outlineLevel="1" spans="1:20">
      <c r="A2262" s="210" t="s">
        <v>5290</v>
      </c>
      <c r="B2262" s="71" t="s">
        <v>5291</v>
      </c>
      <c r="C2262" s="72" t="s">
        <v>771</v>
      </c>
      <c r="D2262" s="73"/>
      <c r="E2262" s="227">
        <v>607.41</v>
      </c>
      <c r="F2262" s="75">
        <f t="shared" si="485"/>
        <v>607.41</v>
      </c>
      <c r="G2262" s="75">
        <f t="shared" si="481"/>
        <v>485.928</v>
      </c>
      <c r="H2262" s="76">
        <v>558</v>
      </c>
      <c r="I2262" s="72"/>
      <c r="J2262" s="72"/>
      <c r="K2262" s="75" t="str">
        <f t="shared" si="484"/>
        <v/>
      </c>
      <c r="L2262" s="72">
        <v>2</v>
      </c>
      <c r="M2262" s="167">
        <v>50</v>
      </c>
      <c r="N2262" s="109" t="s">
        <v>351</v>
      </c>
      <c r="O2262" s="110" t="s">
        <v>5248</v>
      </c>
      <c r="P2262" s="223">
        <v>4670042794203</v>
      </c>
      <c r="Q2262" s="228">
        <v>6.1</v>
      </c>
      <c r="R2262" s="229">
        <v>0.0512</v>
      </c>
      <c r="S2262" s="125">
        <f t="shared" si="486"/>
        <v>0</v>
      </c>
      <c r="T2262" s="126">
        <f t="shared" si="487"/>
        <v>0</v>
      </c>
    </row>
    <row r="2263" s="21" customFormat="1" ht="15" customHeight="1" outlineLevel="1" spans="1:20">
      <c r="A2263" s="210" t="s">
        <v>5292</v>
      </c>
      <c r="B2263" s="71" t="s">
        <v>5293</v>
      </c>
      <c r="C2263" s="72" t="s">
        <v>771</v>
      </c>
      <c r="D2263" s="73"/>
      <c r="E2263" s="227">
        <v>703.21</v>
      </c>
      <c r="F2263" s="75">
        <f t="shared" si="485"/>
        <v>703.21</v>
      </c>
      <c r="G2263" s="75">
        <f t="shared" ref="G2263:G2326" si="488">E2263-(20*E2263/100)</f>
        <v>562.568</v>
      </c>
      <c r="H2263" s="76">
        <v>6</v>
      </c>
      <c r="I2263" s="72"/>
      <c r="J2263" s="72"/>
      <c r="K2263" s="75" t="str">
        <f t="shared" si="484"/>
        <v/>
      </c>
      <c r="L2263" s="72">
        <v>2</v>
      </c>
      <c r="M2263" s="167">
        <v>50</v>
      </c>
      <c r="N2263" s="109" t="s">
        <v>351</v>
      </c>
      <c r="O2263" s="110" t="s">
        <v>5248</v>
      </c>
      <c r="P2263" s="223">
        <v>4670042794210</v>
      </c>
      <c r="Q2263" s="228">
        <v>6.7</v>
      </c>
      <c r="R2263" s="229">
        <v>0.0512</v>
      </c>
      <c r="S2263" s="125">
        <f t="shared" si="486"/>
        <v>0</v>
      </c>
      <c r="T2263" s="126">
        <f t="shared" si="487"/>
        <v>0</v>
      </c>
    </row>
    <row r="2264" s="21" customFormat="1" ht="15" customHeight="1" outlineLevel="1" spans="1:20">
      <c r="A2264" s="226" t="s">
        <v>5294</v>
      </c>
      <c r="B2264" s="71" t="s">
        <v>5295</v>
      </c>
      <c r="C2264" s="72" t="s">
        <v>771</v>
      </c>
      <c r="D2264" s="73"/>
      <c r="E2264" s="227">
        <v>1398.29</v>
      </c>
      <c r="F2264" s="75">
        <f t="shared" si="485"/>
        <v>1398.29</v>
      </c>
      <c r="G2264" s="75">
        <f t="shared" si="488"/>
        <v>1118.632</v>
      </c>
      <c r="H2264" s="76">
        <v>6</v>
      </c>
      <c r="I2264" s="72"/>
      <c r="J2264" s="72"/>
      <c r="K2264" s="75" t="str">
        <f t="shared" si="484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3">
        <v>4670042794227</v>
      </c>
      <c r="Q2264" s="137">
        <v>5.6</v>
      </c>
      <c r="R2264" s="229">
        <v>0.0512</v>
      </c>
      <c r="S2264" s="125">
        <f t="shared" si="486"/>
        <v>0</v>
      </c>
      <c r="T2264" s="126">
        <f t="shared" si="487"/>
        <v>0</v>
      </c>
    </row>
    <row r="2265" s="21" customFormat="1" ht="15" customHeight="1" outlineLevel="1" spans="1:20">
      <c r="A2265" s="210" t="s">
        <v>5296</v>
      </c>
      <c r="B2265" s="71" t="s">
        <v>5297</v>
      </c>
      <c r="C2265" s="72" t="s">
        <v>771</v>
      </c>
      <c r="D2265" s="73"/>
      <c r="E2265" s="227">
        <v>1321.03</v>
      </c>
      <c r="F2265" s="75">
        <f t="shared" si="485"/>
        <v>1321.03</v>
      </c>
      <c r="G2265" s="75">
        <f t="shared" si="488"/>
        <v>1056.824</v>
      </c>
      <c r="H2265" s="76">
        <v>48</v>
      </c>
      <c r="I2265" s="72"/>
      <c r="J2265" s="72"/>
      <c r="K2265" s="75" t="str">
        <f t="shared" si="484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3">
        <v>4620105824873</v>
      </c>
      <c r="Q2265" s="137">
        <v>8.7</v>
      </c>
      <c r="R2265" s="229">
        <v>0.0512</v>
      </c>
      <c r="S2265" s="125">
        <f t="shared" si="486"/>
        <v>0</v>
      </c>
      <c r="T2265" s="126">
        <f t="shared" si="487"/>
        <v>0</v>
      </c>
    </row>
    <row r="2266" s="21" customFormat="1" ht="15" customHeight="1" outlineLevel="1" spans="1:20">
      <c r="A2266" s="210" t="s">
        <v>5298</v>
      </c>
      <c r="B2266" s="71" t="s">
        <v>5299</v>
      </c>
      <c r="C2266" s="72" t="s">
        <v>771</v>
      </c>
      <c r="D2266" s="73"/>
      <c r="E2266" s="227">
        <v>2243.84</v>
      </c>
      <c r="F2266" s="75">
        <f t="shared" si="485"/>
        <v>2243.84</v>
      </c>
      <c r="G2266" s="75">
        <f t="shared" si="488"/>
        <v>1795.072</v>
      </c>
      <c r="H2266" s="76">
        <v>45</v>
      </c>
      <c r="I2266" s="72"/>
      <c r="J2266" s="72"/>
      <c r="K2266" s="75" t="str">
        <f t="shared" si="484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3">
        <v>4620105824880</v>
      </c>
      <c r="Q2266" s="137">
        <v>5.8</v>
      </c>
      <c r="R2266" s="229">
        <v>0.0512</v>
      </c>
      <c r="S2266" s="125">
        <f t="shared" si="486"/>
        <v>0</v>
      </c>
      <c r="T2266" s="126">
        <f t="shared" si="487"/>
        <v>0</v>
      </c>
    </row>
    <row r="2267" s="21" customFormat="1" ht="15" customHeight="1" outlineLevel="1" spans="1:20">
      <c r="A2267" s="210" t="s">
        <v>5300</v>
      </c>
      <c r="B2267" s="71" t="s">
        <v>5301</v>
      </c>
      <c r="C2267" s="72" t="s">
        <v>771</v>
      </c>
      <c r="D2267" s="73"/>
      <c r="E2267" s="227">
        <v>1659.82</v>
      </c>
      <c r="F2267" s="75">
        <f t="shared" si="485"/>
        <v>1659.82</v>
      </c>
      <c r="G2267" s="75">
        <f t="shared" si="488"/>
        <v>1327.856</v>
      </c>
      <c r="H2267" s="76">
        <v>20</v>
      </c>
      <c r="I2267" s="72"/>
      <c r="J2267" s="72"/>
      <c r="K2267" s="75" t="str">
        <f t="shared" si="484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3">
        <v>4620105824897</v>
      </c>
      <c r="Q2267" s="137">
        <v>7.2</v>
      </c>
      <c r="R2267" s="229">
        <v>0.0512</v>
      </c>
      <c r="S2267" s="125">
        <f t="shared" si="486"/>
        <v>0</v>
      </c>
      <c r="T2267" s="126">
        <f t="shared" si="487"/>
        <v>0</v>
      </c>
    </row>
    <row r="2268" s="21" customFormat="1" ht="15" customHeight="1" outlineLevel="1" spans="1:20">
      <c r="A2268" s="226" t="s">
        <v>5302</v>
      </c>
      <c r="B2268" s="71" t="s">
        <v>5303</v>
      </c>
      <c r="C2268" s="72" t="s">
        <v>771</v>
      </c>
      <c r="D2268" s="73"/>
      <c r="E2268" s="227">
        <v>2167.04</v>
      </c>
      <c r="F2268" s="75">
        <f t="shared" si="485"/>
        <v>2167.04</v>
      </c>
      <c r="G2268" s="75">
        <f t="shared" si="488"/>
        <v>1733.632</v>
      </c>
      <c r="H2268" s="78"/>
      <c r="I2268" s="72"/>
      <c r="J2268" s="72"/>
      <c r="K2268" s="75" t="str">
        <f t="shared" si="484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3">
        <v>4620105824903</v>
      </c>
      <c r="Q2268" s="137">
        <v>4.5</v>
      </c>
      <c r="R2268" s="229">
        <v>0.0512</v>
      </c>
      <c r="S2268" s="125">
        <f t="shared" si="486"/>
        <v>0</v>
      </c>
      <c r="T2268" s="126">
        <f t="shared" si="487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7"/>
      <c r="F2269" s="75"/>
      <c r="G2269" s="75"/>
      <c r="H2269" s="78"/>
      <c r="I2269" s="72"/>
      <c r="J2269" s="72"/>
      <c r="K2269" s="75" t="str">
        <f t="shared" si="484"/>
        <v/>
      </c>
      <c r="L2269" s="72"/>
      <c r="M2269" s="167"/>
      <c r="N2269" s="232"/>
      <c r="O2269" s="232"/>
      <c r="P2269" s="223"/>
      <c r="Q2269" s="137"/>
      <c r="R2269" s="229"/>
      <c r="S2269" s="125"/>
      <c r="T2269" s="126"/>
    </row>
    <row r="2270" s="19" customFormat="1" ht="17.1" customHeight="1" outlineLevel="1" spans="1:21">
      <c r="A2270" s="210" t="s">
        <v>5305</v>
      </c>
      <c r="B2270" s="71" t="s">
        <v>5306</v>
      </c>
      <c r="C2270" s="72" t="s">
        <v>771</v>
      </c>
      <c r="D2270" s="73"/>
      <c r="E2270" s="227">
        <v>30.87</v>
      </c>
      <c r="F2270" s="75">
        <f t="shared" ref="F2270:F2280" si="489">E2270-E2270*$G$2%</f>
        <v>30.87</v>
      </c>
      <c r="G2270" s="75">
        <f t="shared" si="488"/>
        <v>24.696</v>
      </c>
      <c r="H2270" s="76">
        <v>2219</v>
      </c>
      <c r="I2270" s="72"/>
      <c r="J2270" s="72"/>
      <c r="K2270" s="75" t="str">
        <f t="shared" si="484"/>
        <v/>
      </c>
      <c r="L2270" s="72">
        <v>60</v>
      </c>
      <c r="M2270" s="167">
        <v>1500</v>
      </c>
      <c r="N2270" s="109" t="s">
        <v>351</v>
      </c>
      <c r="O2270" s="110" t="s">
        <v>5248</v>
      </c>
      <c r="P2270" s="223">
        <v>4630076445014</v>
      </c>
      <c r="Q2270" s="228">
        <v>5.6</v>
      </c>
      <c r="R2270" s="229">
        <v>0.05124</v>
      </c>
      <c r="S2270" s="125">
        <f t="shared" ref="S2270:S2280" si="490">Q2270/M2270*D2270</f>
        <v>0</v>
      </c>
      <c r="T2270" s="126">
        <f t="shared" ref="T2270:T2280" si="491">R2270/M2270*D2270</f>
        <v>0</v>
      </c>
      <c r="U2270" s="22"/>
    </row>
    <row r="2271" s="19" customFormat="1" ht="17.1" customHeight="1" outlineLevel="1" spans="1:21">
      <c r="A2271" s="210" t="s">
        <v>5307</v>
      </c>
      <c r="B2271" s="71" t="s">
        <v>5308</v>
      </c>
      <c r="C2271" s="72" t="s">
        <v>771</v>
      </c>
      <c r="D2271" s="73"/>
      <c r="E2271" s="227">
        <v>31.57</v>
      </c>
      <c r="F2271" s="75">
        <f t="shared" si="489"/>
        <v>31.57</v>
      </c>
      <c r="G2271" s="75">
        <f t="shared" si="488"/>
        <v>25.256</v>
      </c>
      <c r="H2271" s="76">
        <v>1699</v>
      </c>
      <c r="I2271" s="72"/>
      <c r="J2271" s="72"/>
      <c r="K2271" s="75" t="str">
        <f t="shared" si="484"/>
        <v/>
      </c>
      <c r="L2271" s="72">
        <v>50</v>
      </c>
      <c r="M2271" s="167">
        <v>1250</v>
      </c>
      <c r="N2271" s="109" t="s">
        <v>351</v>
      </c>
      <c r="O2271" s="110" t="s">
        <v>5248</v>
      </c>
      <c r="P2271" s="223">
        <v>4630076445021</v>
      </c>
      <c r="Q2271" s="228">
        <v>5.3</v>
      </c>
      <c r="R2271" s="229">
        <v>0.05124</v>
      </c>
      <c r="S2271" s="125">
        <f t="shared" si="490"/>
        <v>0</v>
      </c>
      <c r="T2271" s="126">
        <f t="shared" si="491"/>
        <v>0</v>
      </c>
      <c r="U2271" s="22"/>
    </row>
    <row r="2272" s="19" customFormat="1" ht="17.1" customHeight="1" outlineLevel="1" spans="1:21">
      <c r="A2272" s="210" t="s">
        <v>5309</v>
      </c>
      <c r="B2272" s="71" t="s">
        <v>5310</v>
      </c>
      <c r="C2272" s="72" t="s">
        <v>771</v>
      </c>
      <c r="D2272" s="73"/>
      <c r="E2272" s="227">
        <v>36.41</v>
      </c>
      <c r="F2272" s="75">
        <f t="shared" si="489"/>
        <v>36.41</v>
      </c>
      <c r="G2272" s="75">
        <f t="shared" si="488"/>
        <v>29.128</v>
      </c>
      <c r="H2272" s="76">
        <v>2099</v>
      </c>
      <c r="I2272" s="72"/>
      <c r="J2272" s="72"/>
      <c r="K2272" s="75" t="str">
        <f t="shared" si="484"/>
        <v/>
      </c>
      <c r="L2272" s="72">
        <v>50</v>
      </c>
      <c r="M2272" s="167">
        <v>1250</v>
      </c>
      <c r="N2272" s="109" t="s">
        <v>351</v>
      </c>
      <c r="O2272" s="110" t="s">
        <v>5248</v>
      </c>
      <c r="P2272" s="223">
        <v>4630076445038</v>
      </c>
      <c r="Q2272" s="228">
        <v>5.8</v>
      </c>
      <c r="R2272" s="229">
        <v>0.05124</v>
      </c>
      <c r="S2272" s="125">
        <f t="shared" si="490"/>
        <v>0</v>
      </c>
      <c r="T2272" s="126">
        <f t="shared" si="491"/>
        <v>0</v>
      </c>
      <c r="U2272" s="22"/>
    </row>
    <row r="2273" s="19" customFormat="1" ht="17.1" customHeight="1" outlineLevel="1" spans="1:21">
      <c r="A2273" s="210" t="s">
        <v>5311</v>
      </c>
      <c r="B2273" s="71" t="s">
        <v>5312</v>
      </c>
      <c r="C2273" s="72" t="s">
        <v>771</v>
      </c>
      <c r="D2273" s="73"/>
      <c r="E2273" s="227">
        <v>36.32</v>
      </c>
      <c r="F2273" s="75">
        <f t="shared" si="489"/>
        <v>36.32</v>
      </c>
      <c r="G2273" s="75">
        <f t="shared" si="488"/>
        <v>29.056</v>
      </c>
      <c r="H2273" s="76">
        <v>2039</v>
      </c>
      <c r="I2273" s="72"/>
      <c r="J2273" s="72"/>
      <c r="K2273" s="75" t="str">
        <f t="shared" si="484"/>
        <v/>
      </c>
      <c r="L2273" s="72">
        <v>40</v>
      </c>
      <c r="M2273" s="167">
        <v>1000</v>
      </c>
      <c r="N2273" s="109" t="s">
        <v>351</v>
      </c>
      <c r="O2273" s="110" t="s">
        <v>5248</v>
      </c>
      <c r="P2273" s="223">
        <v>4630076445045</v>
      </c>
      <c r="Q2273" s="228">
        <v>4.3</v>
      </c>
      <c r="R2273" s="229">
        <v>0.05124</v>
      </c>
      <c r="S2273" s="125">
        <f t="shared" si="490"/>
        <v>0</v>
      </c>
      <c r="T2273" s="126">
        <f t="shared" si="491"/>
        <v>0</v>
      </c>
      <c r="U2273" s="22"/>
    </row>
    <row r="2274" s="19" customFormat="1" ht="17.1" customHeight="1" outlineLevel="1" spans="1:21">
      <c r="A2274" s="210" t="s">
        <v>5313</v>
      </c>
      <c r="B2274" s="71" t="s">
        <v>5314</v>
      </c>
      <c r="C2274" s="72" t="s">
        <v>771</v>
      </c>
      <c r="D2274" s="73"/>
      <c r="E2274" s="227">
        <v>41.82</v>
      </c>
      <c r="F2274" s="75">
        <f t="shared" si="489"/>
        <v>41.82</v>
      </c>
      <c r="G2274" s="75">
        <f t="shared" si="488"/>
        <v>33.456</v>
      </c>
      <c r="H2274" s="76">
        <v>679</v>
      </c>
      <c r="I2274" s="72"/>
      <c r="J2274" s="72"/>
      <c r="K2274" s="75" t="str">
        <f t="shared" si="484"/>
        <v/>
      </c>
      <c r="L2274" s="72">
        <v>40</v>
      </c>
      <c r="M2274" s="167">
        <v>1000</v>
      </c>
      <c r="N2274" s="109" t="s">
        <v>351</v>
      </c>
      <c r="O2274" s="110" t="s">
        <v>5248</v>
      </c>
      <c r="P2274" s="223">
        <v>4630076445052</v>
      </c>
      <c r="Q2274" s="228">
        <v>5</v>
      </c>
      <c r="R2274" s="229">
        <v>0.05124</v>
      </c>
      <c r="S2274" s="125">
        <f t="shared" si="490"/>
        <v>0</v>
      </c>
      <c r="T2274" s="126">
        <f t="shared" si="491"/>
        <v>0</v>
      </c>
      <c r="U2274" s="22"/>
    </row>
    <row r="2275" s="19" customFormat="1" ht="17.1" customHeight="1" outlineLevel="1" spans="1:21">
      <c r="A2275" s="210" t="s">
        <v>5315</v>
      </c>
      <c r="B2275" s="71" t="s">
        <v>5316</v>
      </c>
      <c r="C2275" s="72" t="s">
        <v>771</v>
      </c>
      <c r="D2275" s="73"/>
      <c r="E2275" s="227">
        <v>60.71</v>
      </c>
      <c r="F2275" s="75">
        <f t="shared" si="489"/>
        <v>60.71</v>
      </c>
      <c r="G2275" s="75">
        <f t="shared" si="488"/>
        <v>48.568</v>
      </c>
      <c r="H2275" s="76">
        <v>2009</v>
      </c>
      <c r="I2275" s="72"/>
      <c r="J2275" s="72"/>
      <c r="K2275" s="75" t="str">
        <f t="shared" si="484"/>
        <v/>
      </c>
      <c r="L2275" s="72">
        <v>30</v>
      </c>
      <c r="M2275" s="167">
        <v>750</v>
      </c>
      <c r="N2275" s="109" t="s">
        <v>351</v>
      </c>
      <c r="O2275" s="110" t="s">
        <v>5248</v>
      </c>
      <c r="P2275" s="223">
        <v>4630076445069</v>
      </c>
      <c r="Q2275" s="228">
        <v>4.7</v>
      </c>
      <c r="R2275" s="229">
        <v>0.05124</v>
      </c>
      <c r="S2275" s="125">
        <f t="shared" si="490"/>
        <v>0</v>
      </c>
      <c r="T2275" s="126">
        <f t="shared" si="491"/>
        <v>0</v>
      </c>
      <c r="U2275" s="22"/>
    </row>
    <row r="2276" s="19" customFormat="1" ht="17.1" customHeight="1" outlineLevel="1" spans="1:21">
      <c r="A2276" s="210" t="s">
        <v>5317</v>
      </c>
      <c r="B2276" s="71" t="s">
        <v>5318</v>
      </c>
      <c r="C2276" s="72" t="s">
        <v>771</v>
      </c>
      <c r="D2276" s="73"/>
      <c r="E2276" s="227">
        <v>86.79</v>
      </c>
      <c r="F2276" s="75">
        <f t="shared" si="489"/>
        <v>86.79</v>
      </c>
      <c r="G2276" s="75">
        <f t="shared" si="488"/>
        <v>69.432</v>
      </c>
      <c r="H2276" s="76">
        <v>1439</v>
      </c>
      <c r="I2276" s="72"/>
      <c r="J2276" s="72"/>
      <c r="K2276" s="75" t="str">
        <f t="shared" si="484"/>
        <v/>
      </c>
      <c r="L2276" s="72">
        <v>30</v>
      </c>
      <c r="M2276" s="167">
        <v>750</v>
      </c>
      <c r="N2276" s="109" t="s">
        <v>351</v>
      </c>
      <c r="O2276" s="110" t="s">
        <v>5248</v>
      </c>
      <c r="P2276" s="223">
        <v>4630076445076</v>
      </c>
      <c r="Q2276" s="228">
        <v>7.1</v>
      </c>
      <c r="R2276" s="229">
        <v>0.05124</v>
      </c>
      <c r="S2276" s="125">
        <f t="shared" si="490"/>
        <v>0</v>
      </c>
      <c r="T2276" s="126">
        <f t="shared" si="491"/>
        <v>0</v>
      </c>
      <c r="U2276" s="22"/>
    </row>
    <row r="2277" s="19" customFormat="1" ht="17.1" customHeight="1" outlineLevel="1" spans="1:21">
      <c r="A2277" s="210" t="s">
        <v>5319</v>
      </c>
      <c r="B2277" s="71" t="s">
        <v>5320</v>
      </c>
      <c r="C2277" s="72" t="s">
        <v>771</v>
      </c>
      <c r="D2277" s="73"/>
      <c r="E2277" s="227">
        <v>87.58</v>
      </c>
      <c r="F2277" s="75">
        <f t="shared" si="489"/>
        <v>87.58</v>
      </c>
      <c r="G2277" s="75">
        <f t="shared" si="488"/>
        <v>70.064</v>
      </c>
      <c r="H2277" s="76">
        <v>324</v>
      </c>
      <c r="I2277" s="72"/>
      <c r="J2277" s="72"/>
      <c r="K2277" s="75" t="str">
        <f t="shared" si="484"/>
        <v/>
      </c>
      <c r="L2277" s="72">
        <v>25</v>
      </c>
      <c r="M2277" s="167">
        <v>625</v>
      </c>
      <c r="N2277" s="109" t="s">
        <v>351</v>
      </c>
      <c r="O2277" s="110" t="s">
        <v>5248</v>
      </c>
      <c r="P2277" s="223">
        <v>4630076445083</v>
      </c>
      <c r="Q2277" s="228">
        <v>7.3</v>
      </c>
      <c r="R2277" s="229">
        <v>0.05124</v>
      </c>
      <c r="S2277" s="125">
        <f t="shared" si="490"/>
        <v>0</v>
      </c>
      <c r="T2277" s="126">
        <f t="shared" si="491"/>
        <v>0</v>
      </c>
      <c r="U2277" s="22"/>
    </row>
    <row r="2278" s="19" customFormat="1" ht="17.1" customHeight="1" outlineLevel="1" spans="1:21">
      <c r="A2278" s="210" t="s">
        <v>5321</v>
      </c>
      <c r="B2278" s="71" t="s">
        <v>5322</v>
      </c>
      <c r="C2278" s="72" t="s">
        <v>771</v>
      </c>
      <c r="D2278" s="73"/>
      <c r="E2278" s="227">
        <v>31.1</v>
      </c>
      <c r="F2278" s="75">
        <f t="shared" si="489"/>
        <v>31.1</v>
      </c>
      <c r="G2278" s="75">
        <f t="shared" si="488"/>
        <v>24.88</v>
      </c>
      <c r="H2278" s="76">
        <v>1099</v>
      </c>
      <c r="I2278" s="72"/>
      <c r="J2278" s="72"/>
      <c r="K2278" s="75" t="str">
        <f t="shared" si="484"/>
        <v/>
      </c>
      <c r="L2278" s="72">
        <v>50</v>
      </c>
      <c r="M2278" s="167">
        <v>1250</v>
      </c>
      <c r="N2278" s="109" t="s">
        <v>351</v>
      </c>
      <c r="O2278" s="110" t="s">
        <v>5248</v>
      </c>
      <c r="P2278" s="223">
        <v>4630076445090</v>
      </c>
      <c r="Q2278" s="228">
        <v>4.8</v>
      </c>
      <c r="R2278" s="229">
        <v>0.05124</v>
      </c>
      <c r="S2278" s="125">
        <f t="shared" si="490"/>
        <v>0</v>
      </c>
      <c r="T2278" s="126">
        <f t="shared" si="491"/>
        <v>0</v>
      </c>
      <c r="U2278" s="22"/>
    </row>
    <row r="2279" s="19" customFormat="1" ht="17.1" customHeight="1" outlineLevel="1" spans="1:21">
      <c r="A2279" s="211" t="s">
        <v>5323</v>
      </c>
      <c r="B2279" s="71" t="s">
        <v>5324</v>
      </c>
      <c r="C2279" s="72" t="s">
        <v>771</v>
      </c>
      <c r="D2279" s="73"/>
      <c r="E2279" s="227">
        <v>73.52</v>
      </c>
      <c r="F2279" s="75">
        <f t="shared" si="489"/>
        <v>73.52</v>
      </c>
      <c r="G2279" s="75">
        <f t="shared" si="488"/>
        <v>58.816</v>
      </c>
      <c r="H2279" s="78"/>
      <c r="I2279" s="72"/>
      <c r="J2279" s="72" t="s">
        <v>361</v>
      </c>
      <c r="K2279" s="75" t="str">
        <f t="shared" si="484"/>
        <v/>
      </c>
      <c r="L2279" s="72">
        <v>20</v>
      </c>
      <c r="M2279" s="167">
        <v>500</v>
      </c>
      <c r="N2279" s="109" t="s">
        <v>351</v>
      </c>
      <c r="O2279" s="110" t="s">
        <v>5248</v>
      </c>
      <c r="P2279" s="223">
        <v>4630076445106</v>
      </c>
      <c r="Q2279" s="228">
        <v>5.6</v>
      </c>
      <c r="R2279" s="229">
        <v>0.05124</v>
      </c>
      <c r="S2279" s="125">
        <f t="shared" si="490"/>
        <v>0</v>
      </c>
      <c r="T2279" s="126">
        <f t="shared" si="491"/>
        <v>0</v>
      </c>
      <c r="U2279" s="22"/>
    </row>
    <row r="2280" s="19" customFormat="1" ht="17.1" customHeight="1" outlineLevel="1" spans="1:21">
      <c r="A2280" s="211" t="s">
        <v>5325</v>
      </c>
      <c r="B2280" s="71" t="s">
        <v>5326</v>
      </c>
      <c r="C2280" s="72" t="s">
        <v>771</v>
      </c>
      <c r="D2280" s="73"/>
      <c r="E2280" s="227">
        <v>91.23</v>
      </c>
      <c r="F2280" s="75">
        <f t="shared" si="489"/>
        <v>91.23</v>
      </c>
      <c r="G2280" s="75">
        <f t="shared" si="488"/>
        <v>72.984</v>
      </c>
      <c r="H2280" s="78"/>
      <c r="I2280" s="72"/>
      <c r="J2280" s="72" t="s">
        <v>361</v>
      </c>
      <c r="K2280" s="75" t="str">
        <f t="shared" si="484"/>
        <v/>
      </c>
      <c r="L2280" s="72">
        <v>15</v>
      </c>
      <c r="M2280" s="167">
        <v>375</v>
      </c>
      <c r="N2280" s="109" t="s">
        <v>351</v>
      </c>
      <c r="O2280" s="110" t="s">
        <v>5248</v>
      </c>
      <c r="P2280" s="223">
        <v>4630076445113</v>
      </c>
      <c r="Q2280" s="228">
        <v>5.3</v>
      </c>
      <c r="R2280" s="229">
        <v>0.05124</v>
      </c>
      <c r="S2280" s="125">
        <f t="shared" si="490"/>
        <v>0</v>
      </c>
      <c r="T2280" s="126">
        <f t="shared" si="491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31"/>
      <c r="F2281" s="64"/>
      <c r="G2281" s="75"/>
      <c r="H2281" s="78"/>
      <c r="I2281" s="107"/>
      <c r="J2281" s="107"/>
      <c r="K2281" s="75" t="str">
        <f t="shared" si="484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11" t="s">
        <v>5327</v>
      </c>
      <c r="B2282" s="71" t="s">
        <v>5328</v>
      </c>
      <c r="C2282" s="72" t="s">
        <v>771</v>
      </c>
      <c r="D2282" s="73"/>
      <c r="E2282" s="227">
        <v>104.95</v>
      </c>
      <c r="F2282" s="75">
        <f>E2282-E2282*$G$2%</f>
        <v>104.95</v>
      </c>
      <c r="G2282" s="75">
        <f t="shared" si="488"/>
        <v>83.96</v>
      </c>
      <c r="H2282" s="76">
        <v>110</v>
      </c>
      <c r="I2282" s="72"/>
      <c r="J2282" s="72" t="s">
        <v>361</v>
      </c>
      <c r="K2282" s="75" t="str">
        <f t="shared" ref="K2282:K2345" si="492">IF(D2282="","",IF(F2282="","",ROUND(D2282*F2282,2)))</f>
        <v/>
      </c>
      <c r="L2282" s="72">
        <v>30</v>
      </c>
      <c r="M2282" s="167">
        <v>750</v>
      </c>
      <c r="N2282" s="109" t="s">
        <v>351</v>
      </c>
      <c r="O2282" s="110" t="s">
        <v>5248</v>
      </c>
      <c r="P2282" s="223">
        <v>4670042794234</v>
      </c>
      <c r="Q2282" s="228">
        <v>9.7</v>
      </c>
      <c r="R2282" s="229">
        <v>0.0512</v>
      </c>
      <c r="S2282" s="125">
        <f t="shared" ref="S2282:S2294" si="493">Q2282/M2282*D2282</f>
        <v>0</v>
      </c>
      <c r="T2282" s="126">
        <f t="shared" ref="T2282:T2294" si="494">R2282/M2282*D2282</f>
        <v>0</v>
      </c>
      <c r="U2282" s="22"/>
    </row>
    <row r="2283" s="19" customFormat="1" ht="15.95" customHeight="1" outlineLevel="1" spans="1:21">
      <c r="A2283" s="210" t="s">
        <v>5329</v>
      </c>
      <c r="B2283" s="71" t="s">
        <v>5330</v>
      </c>
      <c r="C2283" s="72" t="s">
        <v>771</v>
      </c>
      <c r="D2283" s="73"/>
      <c r="E2283" s="227">
        <v>154.29</v>
      </c>
      <c r="F2283" s="75">
        <f>E2283-E2283*$G$2%</f>
        <v>154.29</v>
      </c>
      <c r="G2283" s="75">
        <f t="shared" si="488"/>
        <v>123.432</v>
      </c>
      <c r="H2283" s="76">
        <v>640</v>
      </c>
      <c r="I2283" s="72"/>
      <c r="J2283" s="72"/>
      <c r="K2283" s="75" t="str">
        <f t="shared" si="492"/>
        <v/>
      </c>
      <c r="L2283" s="72">
        <v>20</v>
      </c>
      <c r="M2283" s="167">
        <v>500</v>
      </c>
      <c r="N2283" s="109" t="s">
        <v>351</v>
      </c>
      <c r="O2283" s="110" t="s">
        <v>5248</v>
      </c>
      <c r="P2283" s="223">
        <v>4670042794241</v>
      </c>
      <c r="Q2283" s="228">
        <v>9.7</v>
      </c>
      <c r="R2283" s="229">
        <v>0.0512</v>
      </c>
      <c r="S2283" s="125">
        <f t="shared" si="493"/>
        <v>0</v>
      </c>
      <c r="T2283" s="126">
        <f t="shared" si="494"/>
        <v>0</v>
      </c>
      <c r="U2283" s="22"/>
    </row>
    <row r="2284" s="19" customFormat="1" ht="15.95" customHeight="1" outlineLevel="1" spans="1:21">
      <c r="A2284" s="210" t="s">
        <v>5331</v>
      </c>
      <c r="B2284" s="71" t="s">
        <v>5332</v>
      </c>
      <c r="C2284" s="72" t="s">
        <v>771</v>
      </c>
      <c r="D2284" s="73"/>
      <c r="E2284" s="227">
        <v>183.79</v>
      </c>
      <c r="F2284" s="75">
        <f>E2284-E2284*$G$2%</f>
        <v>183.79</v>
      </c>
      <c r="G2284" s="75">
        <f t="shared" si="488"/>
        <v>147.032</v>
      </c>
      <c r="H2284" s="76">
        <v>1280</v>
      </c>
      <c r="I2284" s="72"/>
      <c r="J2284" s="72"/>
      <c r="K2284" s="75" t="str">
        <f t="shared" si="492"/>
        <v/>
      </c>
      <c r="L2284" s="72">
        <v>20</v>
      </c>
      <c r="M2284" s="167">
        <v>500</v>
      </c>
      <c r="N2284" s="109" t="s">
        <v>351</v>
      </c>
      <c r="O2284" s="110" t="s">
        <v>5248</v>
      </c>
      <c r="P2284" s="223">
        <v>4620105824910</v>
      </c>
      <c r="Q2284" s="228">
        <v>11.9</v>
      </c>
      <c r="R2284" s="229">
        <v>0.0512</v>
      </c>
      <c r="S2284" s="125">
        <f t="shared" si="493"/>
        <v>0</v>
      </c>
      <c r="T2284" s="126">
        <f t="shared" si="494"/>
        <v>0</v>
      </c>
      <c r="U2284" s="22"/>
    </row>
    <row r="2285" s="19" customFormat="1" ht="15.95" customHeight="1" outlineLevel="1" spans="1:21">
      <c r="A2285" s="210" t="s">
        <v>5333</v>
      </c>
      <c r="B2285" s="71" t="s">
        <v>5334</v>
      </c>
      <c r="C2285" s="72" t="s">
        <v>771</v>
      </c>
      <c r="D2285" s="73"/>
      <c r="E2285" s="227">
        <v>215.69</v>
      </c>
      <c r="F2285" s="75">
        <f t="shared" ref="F2285:F2294" si="495">E2285-E2285*$G$2%</f>
        <v>215.69</v>
      </c>
      <c r="G2285" s="75">
        <f t="shared" si="488"/>
        <v>172.552</v>
      </c>
      <c r="H2285" s="76">
        <v>1180</v>
      </c>
      <c r="I2285" s="72"/>
      <c r="J2285" s="72"/>
      <c r="K2285" s="75" t="str">
        <f t="shared" si="492"/>
        <v/>
      </c>
      <c r="L2285" s="72">
        <v>10</v>
      </c>
      <c r="M2285" s="167">
        <v>250</v>
      </c>
      <c r="N2285" s="109" t="s">
        <v>351</v>
      </c>
      <c r="O2285" s="110" t="s">
        <v>5248</v>
      </c>
      <c r="P2285" s="223">
        <v>4670042794258</v>
      </c>
      <c r="Q2285" s="228">
        <v>8.8</v>
      </c>
      <c r="R2285" s="229">
        <v>0.0512</v>
      </c>
      <c r="S2285" s="125">
        <f t="shared" si="493"/>
        <v>0</v>
      </c>
      <c r="T2285" s="126">
        <f t="shared" si="494"/>
        <v>0</v>
      </c>
      <c r="U2285" s="22"/>
    </row>
    <row r="2286" s="19" customFormat="1" ht="15.95" customHeight="1" outlineLevel="1" spans="1:21">
      <c r="A2286" s="210" t="s">
        <v>5335</v>
      </c>
      <c r="B2286" s="71" t="s">
        <v>5336</v>
      </c>
      <c r="C2286" s="72" t="s">
        <v>771</v>
      </c>
      <c r="D2286" s="73"/>
      <c r="E2286" s="227">
        <v>247.24</v>
      </c>
      <c r="F2286" s="75">
        <f t="shared" si="495"/>
        <v>247.24</v>
      </c>
      <c r="G2286" s="75">
        <f t="shared" si="488"/>
        <v>197.792</v>
      </c>
      <c r="H2286" s="76">
        <v>1840</v>
      </c>
      <c r="I2286" s="72"/>
      <c r="J2286" s="72"/>
      <c r="K2286" s="75" t="str">
        <f t="shared" si="492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3">
        <v>4670042794265</v>
      </c>
      <c r="Q2286" s="137">
        <v>9</v>
      </c>
      <c r="R2286" s="229">
        <v>0.0512</v>
      </c>
      <c r="S2286" s="125">
        <f t="shared" si="493"/>
        <v>0</v>
      </c>
      <c r="T2286" s="126">
        <f t="shared" si="494"/>
        <v>0</v>
      </c>
      <c r="U2286" s="22"/>
    </row>
    <row r="2287" s="19" customFormat="1" ht="17.1" customHeight="1" outlineLevel="1" spans="1:21">
      <c r="A2287" s="210" t="s">
        <v>5337</v>
      </c>
      <c r="B2287" s="71" t="s">
        <v>5338</v>
      </c>
      <c r="C2287" s="72" t="s">
        <v>771</v>
      </c>
      <c r="D2287" s="73"/>
      <c r="E2287" s="227">
        <v>110.39</v>
      </c>
      <c r="F2287" s="75">
        <f t="shared" si="495"/>
        <v>110.39</v>
      </c>
      <c r="G2287" s="75">
        <f t="shared" si="488"/>
        <v>88.312</v>
      </c>
      <c r="H2287" s="76">
        <v>750</v>
      </c>
      <c r="I2287" s="72"/>
      <c r="J2287" s="72"/>
      <c r="K2287" s="75" t="str">
        <f t="shared" si="492"/>
        <v/>
      </c>
      <c r="L2287" s="72">
        <v>30</v>
      </c>
      <c r="M2287" s="167">
        <v>750</v>
      </c>
      <c r="N2287" s="109" t="s">
        <v>351</v>
      </c>
      <c r="O2287" s="110" t="s">
        <v>5248</v>
      </c>
      <c r="P2287" s="223">
        <v>4670042794272</v>
      </c>
      <c r="Q2287" s="228">
        <v>10.5</v>
      </c>
      <c r="R2287" s="229">
        <v>0.0512</v>
      </c>
      <c r="S2287" s="125">
        <f t="shared" si="493"/>
        <v>0</v>
      </c>
      <c r="T2287" s="126">
        <f t="shared" si="494"/>
        <v>0</v>
      </c>
      <c r="U2287" s="22"/>
    </row>
    <row r="2288" s="19" customFormat="1" ht="17.1" customHeight="1" outlineLevel="1" spans="1:21">
      <c r="A2288" s="210" t="s">
        <v>5339</v>
      </c>
      <c r="B2288" s="71" t="s">
        <v>5340</v>
      </c>
      <c r="C2288" s="72" t="s">
        <v>771</v>
      </c>
      <c r="D2288" s="73"/>
      <c r="E2288" s="227">
        <v>120.84</v>
      </c>
      <c r="F2288" s="75">
        <f t="shared" si="495"/>
        <v>120.84</v>
      </c>
      <c r="G2288" s="75">
        <f t="shared" si="488"/>
        <v>96.672</v>
      </c>
      <c r="H2288" s="76">
        <v>4070</v>
      </c>
      <c r="I2288" s="72"/>
      <c r="J2288" s="72"/>
      <c r="K2288" s="75" t="str">
        <f t="shared" si="492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3">
        <v>4670042794289</v>
      </c>
      <c r="Q2288" s="137">
        <v>11.3</v>
      </c>
      <c r="R2288" s="229">
        <v>0.0512</v>
      </c>
      <c r="S2288" s="125">
        <f t="shared" si="493"/>
        <v>0</v>
      </c>
      <c r="T2288" s="126">
        <f t="shared" si="494"/>
        <v>0</v>
      </c>
      <c r="U2288" s="22"/>
    </row>
    <row r="2289" s="19" customFormat="1" ht="17.1" customHeight="1" outlineLevel="1" spans="1:21">
      <c r="A2289" s="210" t="s">
        <v>5341</v>
      </c>
      <c r="B2289" s="71" t="s">
        <v>5342</v>
      </c>
      <c r="C2289" s="72" t="s">
        <v>771</v>
      </c>
      <c r="D2289" s="73"/>
      <c r="E2289" s="227">
        <v>132.81</v>
      </c>
      <c r="F2289" s="75">
        <f t="shared" si="495"/>
        <v>132.81</v>
      </c>
      <c r="G2289" s="75">
        <f t="shared" si="488"/>
        <v>106.248</v>
      </c>
      <c r="H2289" s="76">
        <v>1800</v>
      </c>
      <c r="I2289" s="72"/>
      <c r="J2289" s="72"/>
      <c r="K2289" s="75" t="str">
        <f t="shared" si="492"/>
        <v/>
      </c>
      <c r="L2289" s="72">
        <v>25</v>
      </c>
      <c r="M2289" s="167">
        <v>625</v>
      </c>
      <c r="N2289" s="109" t="s">
        <v>351</v>
      </c>
      <c r="O2289" s="110" t="s">
        <v>5248</v>
      </c>
      <c r="P2289" s="223">
        <v>4670042794296</v>
      </c>
      <c r="Q2289" s="228">
        <v>8.9</v>
      </c>
      <c r="R2289" s="229">
        <v>0.0512</v>
      </c>
      <c r="S2289" s="125">
        <f t="shared" si="493"/>
        <v>0</v>
      </c>
      <c r="T2289" s="126">
        <f t="shared" si="494"/>
        <v>0</v>
      </c>
      <c r="U2289" s="22"/>
    </row>
    <row r="2290" s="19" customFormat="1" ht="17.1" customHeight="1" outlineLevel="1" spans="1:21">
      <c r="A2290" s="210" t="s">
        <v>5343</v>
      </c>
      <c r="B2290" s="71" t="s">
        <v>5344</v>
      </c>
      <c r="C2290" s="72" t="s">
        <v>771</v>
      </c>
      <c r="D2290" s="73"/>
      <c r="E2290" s="227">
        <v>145.71</v>
      </c>
      <c r="F2290" s="75">
        <f t="shared" si="495"/>
        <v>145.71</v>
      </c>
      <c r="G2290" s="75">
        <f t="shared" si="488"/>
        <v>116.568</v>
      </c>
      <c r="H2290" s="76">
        <v>785</v>
      </c>
      <c r="I2290" s="72"/>
      <c r="J2290" s="72"/>
      <c r="K2290" s="75" t="str">
        <f t="shared" si="492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3">
        <v>4670042794302</v>
      </c>
      <c r="Q2290" s="137">
        <v>7.3</v>
      </c>
      <c r="R2290" s="229">
        <v>0.0512</v>
      </c>
      <c r="S2290" s="125">
        <f t="shared" si="493"/>
        <v>0</v>
      </c>
      <c r="T2290" s="126">
        <f t="shared" si="494"/>
        <v>0</v>
      </c>
      <c r="U2290" s="22"/>
    </row>
    <row r="2291" s="19" customFormat="1" ht="17.1" customHeight="1" outlineLevel="1" spans="1:21">
      <c r="A2291" s="210" t="s">
        <v>5345</v>
      </c>
      <c r="B2291" s="71" t="s">
        <v>5346</v>
      </c>
      <c r="C2291" s="72" t="s">
        <v>771</v>
      </c>
      <c r="D2291" s="73"/>
      <c r="E2291" s="227">
        <v>275.09</v>
      </c>
      <c r="F2291" s="75">
        <f t="shared" si="495"/>
        <v>275.09</v>
      </c>
      <c r="G2291" s="75">
        <f t="shared" si="488"/>
        <v>220.072</v>
      </c>
      <c r="H2291" s="76">
        <v>480</v>
      </c>
      <c r="I2291" s="72"/>
      <c r="J2291" s="72"/>
      <c r="K2291" s="75" t="str">
        <f t="shared" si="492"/>
        <v/>
      </c>
      <c r="L2291" s="72">
        <v>8</v>
      </c>
      <c r="M2291" s="167">
        <v>200</v>
      </c>
      <c r="N2291" s="109" t="s">
        <v>351</v>
      </c>
      <c r="O2291" s="110" t="s">
        <v>5248</v>
      </c>
      <c r="P2291" s="223">
        <v>4670042794319</v>
      </c>
      <c r="Q2291" s="228">
        <v>9.4</v>
      </c>
      <c r="R2291" s="229">
        <v>0.0512</v>
      </c>
      <c r="S2291" s="125">
        <f t="shared" si="493"/>
        <v>0</v>
      </c>
      <c r="T2291" s="126">
        <f t="shared" si="494"/>
        <v>0</v>
      </c>
      <c r="U2291" s="22"/>
    </row>
    <row r="2292" s="19" customFormat="1" ht="17.1" customHeight="1" outlineLevel="1" spans="1:21">
      <c r="A2292" s="211" t="s">
        <v>5347</v>
      </c>
      <c r="B2292" s="71" t="s">
        <v>5348</v>
      </c>
      <c r="C2292" s="72" t="s">
        <v>771</v>
      </c>
      <c r="D2292" s="73"/>
      <c r="E2292" s="227">
        <v>358.68</v>
      </c>
      <c r="F2292" s="75">
        <f t="shared" si="495"/>
        <v>358.68</v>
      </c>
      <c r="G2292" s="75">
        <f t="shared" si="488"/>
        <v>286.944</v>
      </c>
      <c r="H2292" s="76">
        <v>12</v>
      </c>
      <c r="I2292" s="72"/>
      <c r="J2292" s="72" t="s">
        <v>361</v>
      </c>
      <c r="K2292" s="75" t="str">
        <f t="shared" si="492"/>
        <v/>
      </c>
      <c r="L2292" s="72">
        <v>4</v>
      </c>
      <c r="M2292" s="167">
        <v>100</v>
      </c>
      <c r="N2292" s="109" t="s">
        <v>351</v>
      </c>
      <c r="O2292" s="110" t="s">
        <v>5248</v>
      </c>
      <c r="P2292" s="223">
        <v>4670042794326</v>
      </c>
      <c r="Q2292" s="228">
        <v>6.6</v>
      </c>
      <c r="R2292" s="229">
        <v>0.0512</v>
      </c>
      <c r="S2292" s="125">
        <f t="shared" si="493"/>
        <v>0</v>
      </c>
      <c r="T2292" s="126">
        <f t="shared" si="494"/>
        <v>0</v>
      </c>
      <c r="U2292" s="22"/>
    </row>
    <row r="2293" s="19" customFormat="1" ht="17.1" customHeight="1" outlineLevel="1" spans="1:21">
      <c r="A2293" s="210" t="s">
        <v>5349</v>
      </c>
      <c r="B2293" s="71" t="s">
        <v>5350</v>
      </c>
      <c r="C2293" s="72" t="s">
        <v>771</v>
      </c>
      <c r="D2293" s="73"/>
      <c r="E2293" s="227">
        <v>552.44</v>
      </c>
      <c r="F2293" s="75">
        <f t="shared" si="495"/>
        <v>552.44</v>
      </c>
      <c r="G2293" s="75">
        <f t="shared" si="488"/>
        <v>441.952</v>
      </c>
      <c r="H2293" s="76">
        <v>284</v>
      </c>
      <c r="I2293" s="72"/>
      <c r="J2293" s="72"/>
      <c r="K2293" s="75" t="str">
        <f t="shared" si="492"/>
        <v/>
      </c>
      <c r="L2293" s="72">
        <v>2</v>
      </c>
      <c r="M2293" s="167">
        <v>50</v>
      </c>
      <c r="N2293" s="109" t="s">
        <v>351</v>
      </c>
      <c r="O2293" s="110" t="s">
        <v>5248</v>
      </c>
      <c r="P2293" s="223">
        <v>4670042794333</v>
      </c>
      <c r="Q2293" s="228">
        <v>6</v>
      </c>
      <c r="R2293" s="229">
        <v>0.0512</v>
      </c>
      <c r="S2293" s="125">
        <f t="shared" si="493"/>
        <v>0</v>
      </c>
      <c r="T2293" s="126">
        <f t="shared" si="494"/>
        <v>0</v>
      </c>
      <c r="U2293" s="22"/>
    </row>
    <row r="2294" s="19" customFormat="1" ht="17.1" customHeight="1" outlineLevel="1" spans="1:21">
      <c r="A2294" s="210" t="s">
        <v>5351</v>
      </c>
      <c r="B2294" s="71" t="s">
        <v>5352</v>
      </c>
      <c r="C2294" s="72" t="s">
        <v>771</v>
      </c>
      <c r="D2294" s="73"/>
      <c r="E2294" s="227">
        <v>726.43</v>
      </c>
      <c r="F2294" s="75">
        <f t="shared" si="495"/>
        <v>726.43</v>
      </c>
      <c r="G2294" s="75">
        <f t="shared" si="488"/>
        <v>581.144</v>
      </c>
      <c r="H2294" s="76">
        <v>95</v>
      </c>
      <c r="I2294" s="72"/>
      <c r="J2294" s="72"/>
      <c r="K2294" s="75" t="str">
        <f t="shared" si="492"/>
        <v/>
      </c>
      <c r="L2294" s="72">
        <v>1</v>
      </c>
      <c r="M2294" s="167">
        <v>25</v>
      </c>
      <c r="N2294" s="109" t="s">
        <v>351</v>
      </c>
      <c r="O2294" s="110" t="s">
        <v>5248</v>
      </c>
      <c r="P2294" s="223">
        <v>4670042794340</v>
      </c>
      <c r="Q2294" s="228">
        <v>4</v>
      </c>
      <c r="R2294" s="229">
        <v>0.0512</v>
      </c>
      <c r="S2294" s="125">
        <f t="shared" si="493"/>
        <v>0</v>
      </c>
      <c r="T2294" s="126">
        <f t="shared" si="494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7"/>
      <c r="F2295" s="75"/>
      <c r="G2295" s="75"/>
      <c r="H2295" s="78"/>
      <c r="I2295" s="72"/>
      <c r="J2295" s="72"/>
      <c r="K2295" s="75" t="str">
        <f t="shared" si="492"/>
        <v/>
      </c>
      <c r="L2295" s="72"/>
      <c r="M2295" s="167"/>
      <c r="N2295" s="232"/>
      <c r="O2295" s="232"/>
      <c r="P2295" s="223"/>
      <c r="Q2295" s="228"/>
      <c r="R2295" s="229"/>
      <c r="S2295" s="125"/>
      <c r="T2295" s="126"/>
      <c r="U2295" s="22"/>
    </row>
    <row r="2296" s="19" customFormat="1" ht="17.1" customHeight="1" outlineLevel="1" spans="1:21">
      <c r="A2296" s="210" t="s">
        <v>5353</v>
      </c>
      <c r="B2296" s="71" t="s">
        <v>5354</v>
      </c>
      <c r="C2296" s="72" t="s">
        <v>771</v>
      </c>
      <c r="D2296" s="73"/>
      <c r="E2296" s="227">
        <v>39.99</v>
      </c>
      <c r="F2296" s="75">
        <f t="shared" ref="F2296:F2305" si="496">E2296-E2296*$G$2%</f>
        <v>39.99</v>
      </c>
      <c r="G2296" s="75">
        <f t="shared" si="488"/>
        <v>31.992</v>
      </c>
      <c r="H2296" s="76">
        <v>899</v>
      </c>
      <c r="I2296" s="72"/>
      <c r="J2296" s="72"/>
      <c r="K2296" s="75" t="str">
        <f t="shared" si="492"/>
        <v/>
      </c>
      <c r="L2296" s="72">
        <v>50</v>
      </c>
      <c r="M2296" s="167">
        <v>1250</v>
      </c>
      <c r="N2296" s="109" t="s">
        <v>351</v>
      </c>
      <c r="O2296" s="110" t="s">
        <v>5248</v>
      </c>
      <c r="P2296" s="223">
        <v>4630076445120</v>
      </c>
      <c r="Q2296" s="228">
        <v>5.5</v>
      </c>
      <c r="R2296" s="229">
        <v>0.05124</v>
      </c>
      <c r="S2296" s="125">
        <f t="shared" ref="S2296:S2305" si="497">Q2296/M2296*D2296</f>
        <v>0</v>
      </c>
      <c r="T2296" s="126">
        <f t="shared" ref="T2296:T2305" si="498">R2296/M2296*D2296</f>
        <v>0</v>
      </c>
      <c r="U2296" s="22"/>
    </row>
    <row r="2297" s="19" customFormat="1" ht="17.1" customHeight="1" outlineLevel="1" spans="1:21">
      <c r="A2297" s="210" t="s">
        <v>5355</v>
      </c>
      <c r="B2297" s="71" t="s">
        <v>5356</v>
      </c>
      <c r="C2297" s="72" t="s">
        <v>771</v>
      </c>
      <c r="D2297" s="73"/>
      <c r="E2297" s="227">
        <v>54.27</v>
      </c>
      <c r="F2297" s="75">
        <f t="shared" si="496"/>
        <v>54.27</v>
      </c>
      <c r="G2297" s="75">
        <f t="shared" si="488"/>
        <v>43.416</v>
      </c>
      <c r="H2297" s="76">
        <v>1639</v>
      </c>
      <c r="I2297" s="72"/>
      <c r="J2297" s="72"/>
      <c r="K2297" s="75" t="str">
        <f t="shared" si="492"/>
        <v/>
      </c>
      <c r="L2297" s="72">
        <v>40</v>
      </c>
      <c r="M2297" s="167">
        <v>1000</v>
      </c>
      <c r="N2297" s="109" t="s">
        <v>351</v>
      </c>
      <c r="O2297" s="110" t="s">
        <v>5248</v>
      </c>
      <c r="P2297" s="223">
        <v>4630076445137</v>
      </c>
      <c r="Q2297" s="228">
        <v>5.5</v>
      </c>
      <c r="R2297" s="229">
        <v>0.05124</v>
      </c>
      <c r="S2297" s="125">
        <f t="shared" si="497"/>
        <v>0</v>
      </c>
      <c r="T2297" s="126">
        <f t="shared" si="498"/>
        <v>0</v>
      </c>
      <c r="U2297" s="22"/>
    </row>
    <row r="2298" s="19" customFormat="1" ht="17.1" customHeight="1" outlineLevel="1" spans="1:21">
      <c r="A2298" s="210" t="s">
        <v>5357</v>
      </c>
      <c r="B2298" s="71" t="s">
        <v>5358</v>
      </c>
      <c r="C2298" s="72" t="s">
        <v>771</v>
      </c>
      <c r="D2298" s="73"/>
      <c r="E2298" s="227">
        <v>71.53</v>
      </c>
      <c r="F2298" s="75">
        <f t="shared" si="496"/>
        <v>71.53</v>
      </c>
      <c r="G2298" s="75">
        <f t="shared" si="488"/>
        <v>57.224</v>
      </c>
      <c r="H2298" s="76">
        <v>2059</v>
      </c>
      <c r="I2298" s="72"/>
      <c r="J2298" s="72"/>
      <c r="K2298" s="75" t="str">
        <f t="shared" si="492"/>
        <v/>
      </c>
      <c r="L2298" s="72">
        <v>30</v>
      </c>
      <c r="M2298" s="167">
        <v>750</v>
      </c>
      <c r="N2298" s="109" t="s">
        <v>351</v>
      </c>
      <c r="O2298" s="110" t="s">
        <v>5248</v>
      </c>
      <c r="P2298" s="223">
        <v>4630076445144</v>
      </c>
      <c r="Q2298" s="228">
        <v>6.2</v>
      </c>
      <c r="R2298" s="229">
        <v>0.05124</v>
      </c>
      <c r="S2298" s="125">
        <f t="shared" si="497"/>
        <v>0</v>
      </c>
      <c r="T2298" s="126">
        <f t="shared" si="498"/>
        <v>0</v>
      </c>
      <c r="U2298" s="22"/>
    </row>
    <row r="2299" s="19" customFormat="1" ht="17.1" customHeight="1" outlineLevel="1" spans="1:21">
      <c r="A2299" s="210" t="s">
        <v>5359</v>
      </c>
      <c r="B2299" s="71" t="s">
        <v>5360</v>
      </c>
      <c r="C2299" s="72" t="s">
        <v>771</v>
      </c>
      <c r="D2299" s="73"/>
      <c r="E2299" s="227">
        <v>44.59</v>
      </c>
      <c r="F2299" s="75">
        <f t="shared" si="496"/>
        <v>44.59</v>
      </c>
      <c r="G2299" s="75">
        <f t="shared" si="488"/>
        <v>35.672</v>
      </c>
      <c r="H2299" s="76">
        <v>2499</v>
      </c>
      <c r="I2299" s="72"/>
      <c r="J2299" s="72"/>
      <c r="K2299" s="75" t="str">
        <f t="shared" si="492"/>
        <v/>
      </c>
      <c r="L2299" s="72">
        <v>50</v>
      </c>
      <c r="M2299" s="167">
        <v>1250</v>
      </c>
      <c r="N2299" s="109" t="s">
        <v>351</v>
      </c>
      <c r="O2299" s="110" t="s">
        <v>5248</v>
      </c>
      <c r="P2299" s="223">
        <v>4630076445151</v>
      </c>
      <c r="Q2299" s="228">
        <v>6</v>
      </c>
      <c r="R2299" s="229">
        <v>0.05124</v>
      </c>
      <c r="S2299" s="125">
        <f t="shared" si="497"/>
        <v>0</v>
      </c>
      <c r="T2299" s="126">
        <f t="shared" si="498"/>
        <v>0</v>
      </c>
      <c r="U2299" s="22"/>
    </row>
    <row r="2300" s="19" customFormat="1" ht="17.1" customHeight="1" outlineLevel="1" spans="1:21">
      <c r="A2300" s="210" t="s">
        <v>5361</v>
      </c>
      <c r="B2300" s="71" t="s">
        <v>5362</v>
      </c>
      <c r="C2300" s="72" t="s">
        <v>771</v>
      </c>
      <c r="D2300" s="73"/>
      <c r="E2300" s="227">
        <v>48.35</v>
      </c>
      <c r="F2300" s="75">
        <f t="shared" si="496"/>
        <v>48.35</v>
      </c>
      <c r="G2300" s="75">
        <f t="shared" si="488"/>
        <v>38.68</v>
      </c>
      <c r="H2300" s="76">
        <v>1149</v>
      </c>
      <c r="I2300" s="72"/>
      <c r="J2300" s="72"/>
      <c r="K2300" s="75" t="str">
        <f t="shared" si="492"/>
        <v/>
      </c>
      <c r="L2300" s="72">
        <v>50</v>
      </c>
      <c r="M2300" s="167">
        <v>1250</v>
      </c>
      <c r="N2300" s="109" t="s">
        <v>351</v>
      </c>
      <c r="O2300" s="110" t="s">
        <v>5248</v>
      </c>
      <c r="P2300" s="223">
        <v>4630076445168</v>
      </c>
      <c r="Q2300" s="228">
        <v>6.5</v>
      </c>
      <c r="R2300" s="229">
        <v>0.05124</v>
      </c>
      <c r="S2300" s="125">
        <f t="shared" si="497"/>
        <v>0</v>
      </c>
      <c r="T2300" s="126">
        <f t="shared" si="498"/>
        <v>0</v>
      </c>
      <c r="U2300" s="22"/>
    </row>
    <row r="2301" s="19" customFormat="1" ht="17.1" customHeight="1" outlineLevel="1" spans="1:21">
      <c r="A2301" s="210" t="s">
        <v>5363</v>
      </c>
      <c r="B2301" s="71" t="s">
        <v>5364</v>
      </c>
      <c r="C2301" s="72" t="s">
        <v>771</v>
      </c>
      <c r="D2301" s="73"/>
      <c r="E2301" s="227">
        <v>44.72</v>
      </c>
      <c r="F2301" s="75">
        <f t="shared" si="496"/>
        <v>44.72</v>
      </c>
      <c r="G2301" s="75">
        <f t="shared" si="488"/>
        <v>35.776</v>
      </c>
      <c r="H2301" s="76">
        <v>899</v>
      </c>
      <c r="I2301" s="72"/>
      <c r="J2301" s="72"/>
      <c r="K2301" s="75" t="str">
        <f t="shared" si="492"/>
        <v/>
      </c>
      <c r="L2301" s="72">
        <v>45</v>
      </c>
      <c r="M2301" s="167">
        <v>1125</v>
      </c>
      <c r="N2301" s="109" t="s">
        <v>351</v>
      </c>
      <c r="O2301" s="110" t="s">
        <v>5248</v>
      </c>
      <c r="P2301" s="223">
        <v>4630076445175</v>
      </c>
      <c r="Q2301" s="228">
        <v>5.9</v>
      </c>
      <c r="R2301" s="229">
        <v>0.05124</v>
      </c>
      <c r="S2301" s="125">
        <f t="shared" si="497"/>
        <v>0</v>
      </c>
      <c r="T2301" s="126">
        <f t="shared" si="498"/>
        <v>0</v>
      </c>
      <c r="U2301" s="22"/>
    </row>
    <row r="2302" s="19" customFormat="1" ht="17.1" customHeight="1" outlineLevel="1" spans="1:21">
      <c r="A2302" s="210" t="s">
        <v>5365</v>
      </c>
      <c r="B2302" s="71" t="s">
        <v>5366</v>
      </c>
      <c r="C2302" s="72" t="s">
        <v>771</v>
      </c>
      <c r="D2302" s="73"/>
      <c r="E2302" s="227">
        <v>45.36</v>
      </c>
      <c r="F2302" s="75">
        <f t="shared" si="496"/>
        <v>45.36</v>
      </c>
      <c r="G2302" s="75">
        <f t="shared" si="488"/>
        <v>36.288</v>
      </c>
      <c r="H2302" s="76">
        <v>989</v>
      </c>
      <c r="I2302" s="72"/>
      <c r="J2302" s="72"/>
      <c r="K2302" s="75" t="str">
        <f t="shared" si="492"/>
        <v/>
      </c>
      <c r="L2302" s="72">
        <v>45</v>
      </c>
      <c r="M2302" s="167">
        <v>1125</v>
      </c>
      <c r="N2302" s="109" t="s">
        <v>351</v>
      </c>
      <c r="O2302" s="110" t="s">
        <v>5248</v>
      </c>
      <c r="P2302" s="223">
        <v>4630076445182</v>
      </c>
      <c r="Q2302" s="228">
        <v>6.5</v>
      </c>
      <c r="R2302" s="229">
        <v>0.05124</v>
      </c>
      <c r="S2302" s="125">
        <f t="shared" si="497"/>
        <v>0</v>
      </c>
      <c r="T2302" s="126">
        <f t="shared" si="498"/>
        <v>0</v>
      </c>
      <c r="U2302" s="22"/>
    </row>
    <row r="2303" s="19" customFormat="1" ht="17.1" customHeight="1" outlineLevel="1" spans="1:21">
      <c r="A2303" s="210" t="s">
        <v>5367</v>
      </c>
      <c r="B2303" s="71" t="s">
        <v>5368</v>
      </c>
      <c r="C2303" s="72" t="s">
        <v>771</v>
      </c>
      <c r="D2303" s="73"/>
      <c r="E2303" s="227">
        <v>78.19</v>
      </c>
      <c r="F2303" s="75">
        <f t="shared" si="496"/>
        <v>78.19</v>
      </c>
      <c r="G2303" s="75">
        <f t="shared" si="488"/>
        <v>62.552</v>
      </c>
      <c r="H2303" s="76">
        <v>779</v>
      </c>
      <c r="I2303" s="72"/>
      <c r="J2303" s="72"/>
      <c r="K2303" s="75" t="str">
        <f t="shared" si="492"/>
        <v/>
      </c>
      <c r="L2303" s="72">
        <v>20</v>
      </c>
      <c r="M2303" s="167">
        <v>500</v>
      </c>
      <c r="N2303" s="109" t="s">
        <v>351</v>
      </c>
      <c r="O2303" s="110" t="s">
        <v>5248</v>
      </c>
      <c r="P2303" s="223">
        <v>4630076445199</v>
      </c>
      <c r="Q2303" s="228">
        <v>5.4</v>
      </c>
      <c r="R2303" s="229">
        <v>0.05124</v>
      </c>
      <c r="S2303" s="125">
        <f t="shared" si="497"/>
        <v>0</v>
      </c>
      <c r="T2303" s="126">
        <f t="shared" si="498"/>
        <v>0</v>
      </c>
      <c r="U2303" s="22"/>
    </row>
    <row r="2304" s="19" customFormat="1" ht="17.1" customHeight="1" outlineLevel="1" spans="1:21">
      <c r="A2304" s="210" t="s">
        <v>5369</v>
      </c>
      <c r="B2304" s="71" t="s">
        <v>5370</v>
      </c>
      <c r="C2304" s="72" t="s">
        <v>771</v>
      </c>
      <c r="D2304" s="73"/>
      <c r="E2304" s="227">
        <v>100.71</v>
      </c>
      <c r="F2304" s="75">
        <f t="shared" si="496"/>
        <v>100.71</v>
      </c>
      <c r="G2304" s="75">
        <f t="shared" si="488"/>
        <v>80.568</v>
      </c>
      <c r="H2304" s="76">
        <v>104</v>
      </c>
      <c r="I2304" s="72"/>
      <c r="J2304" s="72"/>
      <c r="K2304" s="75" t="str">
        <f t="shared" si="492"/>
        <v/>
      </c>
      <c r="L2304" s="72">
        <v>15</v>
      </c>
      <c r="M2304" s="167">
        <v>375</v>
      </c>
      <c r="N2304" s="109" t="s">
        <v>351</v>
      </c>
      <c r="O2304" s="110" t="s">
        <v>5248</v>
      </c>
      <c r="P2304" s="223">
        <v>4630076445205</v>
      </c>
      <c r="Q2304" s="228">
        <v>5.6</v>
      </c>
      <c r="R2304" s="229">
        <v>0.05124</v>
      </c>
      <c r="S2304" s="125">
        <f t="shared" si="497"/>
        <v>0</v>
      </c>
      <c r="T2304" s="126">
        <f t="shared" si="498"/>
        <v>0</v>
      </c>
      <c r="U2304" s="22"/>
    </row>
    <row r="2305" s="19" customFormat="1" ht="17.1" customHeight="1" outlineLevel="1" spans="1:21">
      <c r="A2305" s="210" t="s">
        <v>5371</v>
      </c>
      <c r="B2305" s="71" t="s">
        <v>5372</v>
      </c>
      <c r="C2305" s="72" t="s">
        <v>771</v>
      </c>
      <c r="D2305" s="73"/>
      <c r="E2305" s="227">
        <v>94.16</v>
      </c>
      <c r="F2305" s="75">
        <f t="shared" si="496"/>
        <v>94.16</v>
      </c>
      <c r="G2305" s="75">
        <f t="shared" si="488"/>
        <v>75.328</v>
      </c>
      <c r="H2305" s="76">
        <v>71</v>
      </c>
      <c r="I2305" s="72"/>
      <c r="J2305" s="72"/>
      <c r="K2305" s="75" t="str">
        <f t="shared" si="492"/>
        <v/>
      </c>
      <c r="L2305" s="72">
        <v>12</v>
      </c>
      <c r="M2305" s="167">
        <v>300</v>
      </c>
      <c r="N2305" s="109" t="s">
        <v>351</v>
      </c>
      <c r="O2305" s="110" t="s">
        <v>5248</v>
      </c>
      <c r="P2305" s="223">
        <v>4630076445212</v>
      </c>
      <c r="Q2305" s="228">
        <v>6.2</v>
      </c>
      <c r="R2305" s="229">
        <v>0.05124</v>
      </c>
      <c r="S2305" s="125">
        <f t="shared" si="497"/>
        <v>0</v>
      </c>
      <c r="T2305" s="126">
        <f t="shared" si="498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31"/>
      <c r="F2306" s="64"/>
      <c r="G2306" s="75"/>
      <c r="H2306" s="78"/>
      <c r="I2306" s="107"/>
      <c r="J2306" s="107"/>
      <c r="K2306" s="75" t="str">
        <f t="shared" si="492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10" t="s">
        <v>5373</v>
      </c>
      <c r="B2307" s="71" t="s">
        <v>5374</v>
      </c>
      <c r="C2307" s="72" t="s">
        <v>350</v>
      </c>
      <c r="D2307" s="73"/>
      <c r="E2307" s="227">
        <v>484.19</v>
      </c>
      <c r="F2307" s="75">
        <f>E2307-E2307*$G$2%</f>
        <v>484.19</v>
      </c>
      <c r="G2307" s="75">
        <f t="shared" si="488"/>
        <v>387.352</v>
      </c>
      <c r="H2307" s="76">
        <v>68</v>
      </c>
      <c r="I2307" s="72"/>
      <c r="J2307" s="72"/>
      <c r="K2307" s="75" t="str">
        <f t="shared" si="492"/>
        <v/>
      </c>
      <c r="L2307" s="72">
        <v>1</v>
      </c>
      <c r="M2307" s="167">
        <v>100</v>
      </c>
      <c r="N2307" s="109" t="s">
        <v>351</v>
      </c>
      <c r="O2307" s="110" t="s">
        <v>5248</v>
      </c>
      <c r="P2307" s="223">
        <v>4630076448671</v>
      </c>
      <c r="Q2307" s="228">
        <v>8.6</v>
      </c>
      <c r="R2307" s="229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10" t="s">
        <v>5375</v>
      </c>
      <c r="B2308" s="71" t="s">
        <v>5376</v>
      </c>
      <c r="C2308" s="72" t="s">
        <v>350</v>
      </c>
      <c r="D2308" s="73"/>
      <c r="E2308" s="227">
        <v>648.08</v>
      </c>
      <c r="F2308" s="75">
        <f>E2308-E2308*$G$2%</f>
        <v>648.08</v>
      </c>
      <c r="G2308" s="75">
        <f t="shared" si="488"/>
        <v>518.464</v>
      </c>
      <c r="H2308" s="76">
        <v>67</v>
      </c>
      <c r="I2308" s="72"/>
      <c r="J2308" s="72"/>
      <c r="K2308" s="75" t="str">
        <f t="shared" si="492"/>
        <v/>
      </c>
      <c r="L2308" s="72">
        <v>1</v>
      </c>
      <c r="M2308" s="167">
        <v>100</v>
      </c>
      <c r="N2308" s="109" t="s">
        <v>351</v>
      </c>
      <c r="O2308" s="110" t="s">
        <v>5248</v>
      </c>
      <c r="P2308" s="223">
        <v>4630076448695</v>
      </c>
      <c r="Q2308" s="228">
        <v>8</v>
      </c>
      <c r="R2308" s="229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10" t="s">
        <v>5377</v>
      </c>
      <c r="B2309" s="71" t="s">
        <v>5378</v>
      </c>
      <c r="C2309" s="72" t="s">
        <v>350</v>
      </c>
      <c r="D2309" s="73"/>
      <c r="E2309" s="227">
        <v>440.64</v>
      </c>
      <c r="F2309" s="75">
        <f>E2309-E2309*$G$2%</f>
        <v>440.64</v>
      </c>
      <c r="G2309" s="75">
        <f t="shared" si="488"/>
        <v>352.512</v>
      </c>
      <c r="H2309" s="76">
        <v>18</v>
      </c>
      <c r="I2309" s="72"/>
      <c r="J2309" s="72"/>
      <c r="K2309" s="75" t="str">
        <f t="shared" si="492"/>
        <v/>
      </c>
      <c r="L2309" s="72">
        <v>1</v>
      </c>
      <c r="M2309" s="167">
        <v>100</v>
      </c>
      <c r="N2309" s="109" t="s">
        <v>351</v>
      </c>
      <c r="O2309" s="110" t="s">
        <v>5248</v>
      </c>
      <c r="P2309" s="223">
        <v>4630076448701</v>
      </c>
      <c r="Q2309" s="228">
        <v>8</v>
      </c>
      <c r="R2309" s="229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10" t="s">
        <v>5379</v>
      </c>
      <c r="B2310" s="71" t="s">
        <v>5380</v>
      </c>
      <c r="C2310" s="72" t="s">
        <v>350</v>
      </c>
      <c r="D2310" s="73"/>
      <c r="E2310" s="227">
        <v>520.38</v>
      </c>
      <c r="F2310" s="75">
        <f>E2310-E2310*$G$2%</f>
        <v>520.38</v>
      </c>
      <c r="G2310" s="75">
        <f t="shared" si="488"/>
        <v>416.304</v>
      </c>
      <c r="H2310" s="76">
        <v>85</v>
      </c>
      <c r="I2310" s="72"/>
      <c r="J2310" s="72"/>
      <c r="K2310" s="75" t="str">
        <f t="shared" si="492"/>
        <v/>
      </c>
      <c r="L2310" s="72">
        <v>1</v>
      </c>
      <c r="M2310" s="167">
        <v>100</v>
      </c>
      <c r="N2310" s="109" t="s">
        <v>351</v>
      </c>
      <c r="O2310" s="110" t="s">
        <v>5248</v>
      </c>
      <c r="P2310" s="223">
        <v>4630076448718</v>
      </c>
      <c r="Q2310" s="228">
        <v>8.8</v>
      </c>
      <c r="R2310" s="229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10" t="s">
        <v>5381</v>
      </c>
      <c r="B2311" s="71" t="s">
        <v>5382</v>
      </c>
      <c r="C2311" s="72" t="s">
        <v>350</v>
      </c>
      <c r="D2311" s="73"/>
      <c r="E2311" s="227">
        <v>1123.74</v>
      </c>
      <c r="F2311" s="75">
        <f>E2311-E2311*$G$2%</f>
        <v>1123.74</v>
      </c>
      <c r="G2311" s="75">
        <f t="shared" si="488"/>
        <v>898.992</v>
      </c>
      <c r="H2311" s="76">
        <v>62</v>
      </c>
      <c r="I2311" s="72"/>
      <c r="J2311" s="72"/>
      <c r="K2311" s="75" t="str">
        <f t="shared" si="492"/>
        <v/>
      </c>
      <c r="L2311" s="72">
        <v>1</v>
      </c>
      <c r="M2311" s="167">
        <v>100</v>
      </c>
      <c r="N2311" s="109" t="s">
        <v>351</v>
      </c>
      <c r="O2311" s="110" t="s">
        <v>5248</v>
      </c>
      <c r="P2311" s="223">
        <v>4630076448725</v>
      </c>
      <c r="Q2311" s="228">
        <v>17</v>
      </c>
      <c r="R2311" s="229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7"/>
      <c r="F2312" s="75"/>
      <c r="G2312" s="75"/>
      <c r="H2312" s="78"/>
      <c r="I2312" s="72"/>
      <c r="J2312" s="72"/>
      <c r="K2312" s="75" t="str">
        <f t="shared" si="492"/>
        <v/>
      </c>
      <c r="L2312" s="72"/>
      <c r="M2312" s="167"/>
      <c r="N2312" s="232"/>
      <c r="O2312" s="232"/>
      <c r="P2312" s="167"/>
      <c r="Q2312" s="228"/>
      <c r="R2312" s="229"/>
      <c r="S2312" s="125"/>
      <c r="T2312" s="126"/>
    </row>
    <row r="2313" ht="17.1" customHeight="1" outlineLevel="1" spans="1:20">
      <c r="A2313" s="210" t="s">
        <v>5383</v>
      </c>
      <c r="B2313" s="71" t="s">
        <v>5384</v>
      </c>
      <c r="C2313" s="72" t="s">
        <v>771</v>
      </c>
      <c r="D2313" s="73"/>
      <c r="E2313" s="227">
        <v>203.9</v>
      </c>
      <c r="F2313" s="75">
        <f t="shared" ref="F2313:F2324" si="499">E2313-E2313*$G$2%</f>
        <v>203.9</v>
      </c>
      <c r="G2313" s="75">
        <f t="shared" si="488"/>
        <v>163.12</v>
      </c>
      <c r="H2313" s="76">
        <v>675</v>
      </c>
      <c r="I2313" s="72"/>
      <c r="J2313" s="72"/>
      <c r="K2313" s="75" t="str">
        <f t="shared" si="492"/>
        <v/>
      </c>
      <c r="L2313" s="72">
        <v>25</v>
      </c>
      <c r="M2313" s="167">
        <v>500</v>
      </c>
      <c r="N2313" s="109" t="s">
        <v>351</v>
      </c>
      <c r="O2313" s="110" t="s">
        <v>5248</v>
      </c>
      <c r="P2313" s="223">
        <v>4670042794432</v>
      </c>
      <c r="Q2313" s="228">
        <v>12.7</v>
      </c>
      <c r="R2313" s="229">
        <v>0.03609375</v>
      </c>
      <c r="S2313" s="125">
        <f t="shared" ref="S2313:S2324" si="500">Q2313/M2313*D2313</f>
        <v>0</v>
      </c>
      <c r="T2313" s="126">
        <f t="shared" ref="T2313:T2324" si="501">R2313/M2313*D2313</f>
        <v>0</v>
      </c>
    </row>
    <row r="2314" ht="17.1" customHeight="1" outlineLevel="1" spans="1:20">
      <c r="A2314" s="210" t="s">
        <v>5385</v>
      </c>
      <c r="B2314" s="71" t="s">
        <v>5386</v>
      </c>
      <c r="C2314" s="72" t="s">
        <v>771</v>
      </c>
      <c r="D2314" s="73"/>
      <c r="E2314" s="227">
        <v>50.93</v>
      </c>
      <c r="F2314" s="75">
        <f t="shared" si="499"/>
        <v>50.93</v>
      </c>
      <c r="G2314" s="75">
        <f t="shared" si="488"/>
        <v>40.744</v>
      </c>
      <c r="H2314" s="76">
        <v>1270</v>
      </c>
      <c r="I2314" s="72"/>
      <c r="J2314" s="72"/>
      <c r="K2314" s="75" t="str">
        <f t="shared" si="492"/>
        <v/>
      </c>
      <c r="L2314" s="72">
        <v>80</v>
      </c>
      <c r="M2314" s="167">
        <v>1600</v>
      </c>
      <c r="N2314" s="109" t="s">
        <v>351</v>
      </c>
      <c r="O2314" s="110" t="s">
        <v>5248</v>
      </c>
      <c r="P2314" s="223">
        <v>4670042794449</v>
      </c>
      <c r="Q2314" s="228">
        <v>10.26</v>
      </c>
      <c r="R2314" s="229">
        <v>0.03609375</v>
      </c>
      <c r="S2314" s="125">
        <f t="shared" si="500"/>
        <v>0</v>
      </c>
      <c r="T2314" s="126">
        <f t="shared" si="501"/>
        <v>0</v>
      </c>
    </row>
    <row r="2315" ht="17.1" customHeight="1" outlineLevel="1" spans="1:20">
      <c r="A2315" s="210" t="s">
        <v>5387</v>
      </c>
      <c r="B2315" s="71" t="s">
        <v>5388</v>
      </c>
      <c r="C2315" s="72" t="s">
        <v>771</v>
      </c>
      <c r="D2315" s="73"/>
      <c r="E2315" s="227">
        <v>51.59</v>
      </c>
      <c r="F2315" s="75">
        <f t="shared" si="499"/>
        <v>51.59</v>
      </c>
      <c r="G2315" s="75">
        <f t="shared" si="488"/>
        <v>41.272</v>
      </c>
      <c r="H2315" s="76">
        <v>1030</v>
      </c>
      <c r="I2315" s="72"/>
      <c r="J2315" s="72"/>
      <c r="K2315" s="75" t="str">
        <f t="shared" si="492"/>
        <v/>
      </c>
      <c r="L2315" s="72">
        <v>80</v>
      </c>
      <c r="M2315" s="167">
        <v>1600</v>
      </c>
      <c r="N2315" s="109" t="s">
        <v>351</v>
      </c>
      <c r="O2315" s="110" t="s">
        <v>5248</v>
      </c>
      <c r="P2315" s="223">
        <v>4670042794456</v>
      </c>
      <c r="Q2315" s="228">
        <v>11.36</v>
      </c>
      <c r="R2315" s="229">
        <v>0.03609375</v>
      </c>
      <c r="S2315" s="125">
        <f t="shared" si="500"/>
        <v>0</v>
      </c>
      <c r="T2315" s="126">
        <f t="shared" si="501"/>
        <v>0</v>
      </c>
    </row>
    <row r="2316" ht="17.1" customHeight="1" outlineLevel="1" spans="1:20">
      <c r="A2316" s="210" t="s">
        <v>5389</v>
      </c>
      <c r="B2316" s="71" t="s">
        <v>5390</v>
      </c>
      <c r="C2316" s="72" t="s">
        <v>771</v>
      </c>
      <c r="D2316" s="73"/>
      <c r="E2316" s="227">
        <v>57.38</v>
      </c>
      <c r="F2316" s="75">
        <f t="shared" si="499"/>
        <v>57.38</v>
      </c>
      <c r="G2316" s="75">
        <f t="shared" si="488"/>
        <v>45.904</v>
      </c>
      <c r="H2316" s="76">
        <v>1410</v>
      </c>
      <c r="I2316" s="72"/>
      <c r="J2316" s="72"/>
      <c r="K2316" s="75" t="str">
        <f t="shared" si="492"/>
        <v/>
      </c>
      <c r="L2316" s="72">
        <v>80</v>
      </c>
      <c r="M2316" s="167">
        <v>1600</v>
      </c>
      <c r="N2316" s="109" t="s">
        <v>351</v>
      </c>
      <c r="O2316" s="110" t="s">
        <v>5248</v>
      </c>
      <c r="P2316" s="223">
        <v>4670042794463</v>
      </c>
      <c r="Q2316" s="228">
        <v>12.6</v>
      </c>
      <c r="R2316" s="229">
        <v>0.03609375</v>
      </c>
      <c r="S2316" s="125">
        <f t="shared" si="500"/>
        <v>0</v>
      </c>
      <c r="T2316" s="126">
        <f t="shared" si="501"/>
        <v>0</v>
      </c>
    </row>
    <row r="2317" ht="17.1" customHeight="1" outlineLevel="1" spans="1:20">
      <c r="A2317" s="210" t="s">
        <v>5391</v>
      </c>
      <c r="B2317" s="71" t="s">
        <v>5392</v>
      </c>
      <c r="C2317" s="72" t="s">
        <v>771</v>
      </c>
      <c r="D2317" s="73"/>
      <c r="E2317" s="227">
        <v>61.82</v>
      </c>
      <c r="F2317" s="75">
        <f t="shared" si="499"/>
        <v>61.82</v>
      </c>
      <c r="G2317" s="75">
        <f t="shared" si="488"/>
        <v>49.456</v>
      </c>
      <c r="H2317" s="76">
        <v>1020</v>
      </c>
      <c r="I2317" s="72"/>
      <c r="J2317" s="72"/>
      <c r="K2317" s="75" t="str">
        <f t="shared" si="492"/>
        <v/>
      </c>
      <c r="L2317" s="72">
        <v>60</v>
      </c>
      <c r="M2317" s="167">
        <v>1200</v>
      </c>
      <c r="N2317" s="109" t="s">
        <v>351</v>
      </c>
      <c r="O2317" s="110" t="s">
        <v>5248</v>
      </c>
      <c r="P2317" s="223">
        <v>4670042794470</v>
      </c>
      <c r="Q2317" s="228">
        <v>10</v>
      </c>
      <c r="R2317" s="229">
        <v>0.03609375</v>
      </c>
      <c r="S2317" s="125">
        <f t="shared" si="500"/>
        <v>0</v>
      </c>
      <c r="T2317" s="126">
        <f t="shared" si="501"/>
        <v>0</v>
      </c>
    </row>
    <row r="2318" ht="17.1" customHeight="1" outlineLevel="1" spans="1:20">
      <c r="A2318" s="210" t="s">
        <v>5393</v>
      </c>
      <c r="B2318" s="71" t="s">
        <v>5394</v>
      </c>
      <c r="C2318" s="72" t="s">
        <v>771</v>
      </c>
      <c r="D2318" s="73"/>
      <c r="E2318" s="227">
        <v>88.26</v>
      </c>
      <c r="F2318" s="75">
        <f t="shared" si="499"/>
        <v>88.26</v>
      </c>
      <c r="G2318" s="75">
        <f t="shared" si="488"/>
        <v>70.608</v>
      </c>
      <c r="H2318" s="76">
        <v>1530</v>
      </c>
      <c r="I2318" s="72"/>
      <c r="J2318" s="72"/>
      <c r="K2318" s="75" t="str">
        <f t="shared" si="492"/>
        <v/>
      </c>
      <c r="L2318" s="72">
        <v>50</v>
      </c>
      <c r="M2318" s="167">
        <v>1000</v>
      </c>
      <c r="N2318" s="109" t="s">
        <v>351</v>
      </c>
      <c r="O2318" s="110" t="s">
        <v>5248</v>
      </c>
      <c r="P2318" s="223">
        <v>4670042794487</v>
      </c>
      <c r="Q2318" s="228">
        <v>11</v>
      </c>
      <c r="R2318" s="229">
        <v>0.03609375</v>
      </c>
      <c r="S2318" s="125">
        <f t="shared" si="500"/>
        <v>0</v>
      </c>
      <c r="T2318" s="126">
        <f t="shared" si="501"/>
        <v>0</v>
      </c>
    </row>
    <row r="2319" ht="17.1" customHeight="1" outlineLevel="1" spans="1:20">
      <c r="A2319" s="210" t="s">
        <v>5395</v>
      </c>
      <c r="B2319" s="71" t="s">
        <v>5396</v>
      </c>
      <c r="C2319" s="72" t="s">
        <v>771</v>
      </c>
      <c r="D2319" s="73"/>
      <c r="E2319" s="227">
        <v>121.09</v>
      </c>
      <c r="F2319" s="75">
        <f t="shared" si="499"/>
        <v>121.09</v>
      </c>
      <c r="G2319" s="75">
        <f t="shared" si="488"/>
        <v>96.872</v>
      </c>
      <c r="H2319" s="76">
        <v>1100</v>
      </c>
      <c r="I2319" s="72"/>
      <c r="J2319" s="72"/>
      <c r="K2319" s="75" t="str">
        <f t="shared" si="492"/>
        <v/>
      </c>
      <c r="L2319" s="72">
        <v>50</v>
      </c>
      <c r="M2319" s="167">
        <v>1000</v>
      </c>
      <c r="N2319" s="109" t="s">
        <v>351</v>
      </c>
      <c r="O2319" s="110" t="s">
        <v>5248</v>
      </c>
      <c r="P2319" s="223">
        <v>4670042794494</v>
      </c>
      <c r="Q2319" s="228">
        <v>14.6</v>
      </c>
      <c r="R2319" s="229">
        <v>0.03609375</v>
      </c>
      <c r="S2319" s="125">
        <f t="shared" si="500"/>
        <v>0</v>
      </c>
      <c r="T2319" s="126">
        <f t="shared" si="501"/>
        <v>0</v>
      </c>
    </row>
    <row r="2320" ht="17.1" customHeight="1" outlineLevel="1" spans="1:20">
      <c r="A2320" s="210" t="s">
        <v>5397</v>
      </c>
      <c r="B2320" s="71" t="s">
        <v>5398</v>
      </c>
      <c r="C2320" s="72" t="s">
        <v>771</v>
      </c>
      <c r="D2320" s="73"/>
      <c r="E2320" s="227">
        <v>222.28</v>
      </c>
      <c r="F2320" s="75">
        <f t="shared" si="499"/>
        <v>222.28</v>
      </c>
      <c r="G2320" s="75">
        <f t="shared" si="488"/>
        <v>177.824</v>
      </c>
      <c r="H2320" s="76">
        <v>500</v>
      </c>
      <c r="I2320" s="72"/>
      <c r="J2320" s="72"/>
      <c r="K2320" s="75" t="str">
        <f t="shared" si="492"/>
        <v/>
      </c>
      <c r="L2320" s="72">
        <v>20</v>
      </c>
      <c r="M2320" s="167">
        <v>800</v>
      </c>
      <c r="N2320" s="109" t="s">
        <v>351</v>
      </c>
      <c r="O2320" s="110" t="s">
        <v>5248</v>
      </c>
      <c r="P2320" s="223">
        <v>4670042794500</v>
      </c>
      <c r="Q2320" s="228">
        <v>25.6</v>
      </c>
      <c r="R2320" s="229">
        <v>0.03609375</v>
      </c>
      <c r="S2320" s="125">
        <f t="shared" si="500"/>
        <v>0</v>
      </c>
      <c r="T2320" s="126">
        <f t="shared" si="501"/>
        <v>0</v>
      </c>
    </row>
    <row r="2321" ht="17.1" customHeight="1" outlineLevel="1" spans="1:20">
      <c r="A2321" s="210" t="s">
        <v>5399</v>
      </c>
      <c r="B2321" s="71" t="s">
        <v>5400</v>
      </c>
      <c r="C2321" s="72" t="s">
        <v>771</v>
      </c>
      <c r="D2321" s="73"/>
      <c r="E2321" s="227">
        <v>280.95</v>
      </c>
      <c r="F2321" s="75">
        <f t="shared" si="499"/>
        <v>280.95</v>
      </c>
      <c r="G2321" s="75">
        <f t="shared" si="488"/>
        <v>224.76</v>
      </c>
      <c r="H2321" s="76">
        <v>435</v>
      </c>
      <c r="I2321" s="72"/>
      <c r="J2321" s="72"/>
      <c r="K2321" s="75" t="str">
        <f t="shared" si="492"/>
        <v/>
      </c>
      <c r="L2321" s="72">
        <v>15</v>
      </c>
      <c r="M2321" s="167">
        <v>300</v>
      </c>
      <c r="N2321" s="109" t="s">
        <v>351</v>
      </c>
      <c r="O2321" s="110" t="s">
        <v>5248</v>
      </c>
      <c r="P2321" s="223">
        <v>4670042794531</v>
      </c>
      <c r="Q2321" s="228">
        <v>12.1</v>
      </c>
      <c r="R2321" s="229">
        <v>0.03609375</v>
      </c>
      <c r="S2321" s="125">
        <f t="shared" si="500"/>
        <v>0</v>
      </c>
      <c r="T2321" s="126">
        <f t="shared" si="501"/>
        <v>0</v>
      </c>
    </row>
    <row r="2322" ht="17.1" customHeight="1" outlineLevel="1" spans="1:20">
      <c r="A2322" s="210" t="s">
        <v>5401</v>
      </c>
      <c r="B2322" s="71" t="s">
        <v>5402</v>
      </c>
      <c r="C2322" s="72" t="s">
        <v>771</v>
      </c>
      <c r="D2322" s="73"/>
      <c r="E2322" s="227">
        <v>446.78</v>
      </c>
      <c r="F2322" s="75">
        <f t="shared" si="499"/>
        <v>446.78</v>
      </c>
      <c r="G2322" s="75">
        <f t="shared" si="488"/>
        <v>357.424</v>
      </c>
      <c r="H2322" s="76">
        <v>175</v>
      </c>
      <c r="I2322" s="72"/>
      <c r="J2322" s="72"/>
      <c r="K2322" s="75" t="str">
        <f t="shared" si="492"/>
        <v/>
      </c>
      <c r="L2322" s="72">
        <v>24</v>
      </c>
      <c r="M2322" s="167">
        <v>160</v>
      </c>
      <c r="N2322" s="109" t="s">
        <v>351</v>
      </c>
      <c r="O2322" s="110" t="s">
        <v>5248</v>
      </c>
      <c r="P2322" s="223">
        <v>4670042794548</v>
      </c>
      <c r="Q2322" s="228">
        <v>12.1</v>
      </c>
      <c r="R2322" s="229">
        <v>0.03609375</v>
      </c>
      <c r="S2322" s="125">
        <f t="shared" si="500"/>
        <v>0</v>
      </c>
      <c r="T2322" s="126">
        <f t="shared" si="501"/>
        <v>0</v>
      </c>
    </row>
    <row r="2323" ht="17.1" customHeight="1" outlineLevel="1" spans="1:20">
      <c r="A2323" s="210" t="s">
        <v>5403</v>
      </c>
      <c r="B2323" s="71" t="s">
        <v>5404</v>
      </c>
      <c r="C2323" s="72" t="s">
        <v>771</v>
      </c>
      <c r="D2323" s="73"/>
      <c r="E2323" s="227">
        <v>520.98</v>
      </c>
      <c r="F2323" s="75">
        <f t="shared" si="499"/>
        <v>520.98</v>
      </c>
      <c r="G2323" s="75">
        <f t="shared" si="488"/>
        <v>416.784</v>
      </c>
      <c r="H2323" s="76">
        <v>186</v>
      </c>
      <c r="I2323" s="72"/>
      <c r="J2323" s="72"/>
      <c r="K2323" s="75" t="str">
        <f t="shared" si="492"/>
        <v/>
      </c>
      <c r="L2323" s="72">
        <v>6</v>
      </c>
      <c r="M2323" s="167">
        <v>120</v>
      </c>
      <c r="N2323" s="109" t="s">
        <v>351</v>
      </c>
      <c r="O2323" s="110" t="s">
        <v>5248</v>
      </c>
      <c r="P2323" s="223">
        <v>4670042794555</v>
      </c>
      <c r="Q2323" s="228">
        <v>11.36</v>
      </c>
      <c r="R2323" s="229">
        <v>0.03609375</v>
      </c>
      <c r="S2323" s="125">
        <f t="shared" si="500"/>
        <v>0</v>
      </c>
      <c r="T2323" s="126">
        <f t="shared" si="501"/>
        <v>0</v>
      </c>
    </row>
    <row r="2324" ht="17.1" customHeight="1" outlineLevel="1" spans="1:20">
      <c r="A2324" s="210" t="s">
        <v>5405</v>
      </c>
      <c r="B2324" s="71" t="s">
        <v>5406</v>
      </c>
      <c r="C2324" s="72" t="s">
        <v>771</v>
      </c>
      <c r="D2324" s="73"/>
      <c r="E2324" s="227">
        <v>1114.99</v>
      </c>
      <c r="F2324" s="75">
        <f t="shared" si="499"/>
        <v>1114.99</v>
      </c>
      <c r="G2324" s="75">
        <f t="shared" si="488"/>
        <v>891.992</v>
      </c>
      <c r="H2324" s="76">
        <v>114</v>
      </c>
      <c r="I2324" s="72"/>
      <c r="J2324" s="72"/>
      <c r="K2324" s="75" t="str">
        <f t="shared" si="492"/>
        <v/>
      </c>
      <c r="L2324" s="72">
        <v>3</v>
      </c>
      <c r="M2324" s="167">
        <v>60</v>
      </c>
      <c r="N2324" s="109" t="s">
        <v>351</v>
      </c>
      <c r="O2324" s="110" t="s">
        <v>5248</v>
      </c>
      <c r="P2324" s="223">
        <v>4670042794562</v>
      </c>
      <c r="Q2324" s="228">
        <v>10.9</v>
      </c>
      <c r="R2324" s="229">
        <v>0.03609375</v>
      </c>
      <c r="S2324" s="125">
        <f t="shared" si="500"/>
        <v>0</v>
      </c>
      <c r="T2324" s="126">
        <f t="shared" si="501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2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771</v>
      </c>
      <c r="D2326" s="73"/>
      <c r="E2326" s="233">
        <v>170.7</v>
      </c>
      <c r="F2326" s="75">
        <f>E2326-E2326*$G$2%</f>
        <v>170.7</v>
      </c>
      <c r="G2326" s="75">
        <f t="shared" si="488"/>
        <v>136.56</v>
      </c>
      <c r="H2326" s="78"/>
      <c r="I2326" s="72"/>
      <c r="J2326" s="72" t="s">
        <v>361</v>
      </c>
      <c r="K2326" s="75" t="str">
        <f t="shared" si="492"/>
        <v/>
      </c>
      <c r="L2326" s="167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2">Q2326/M2326*D2326</f>
        <v>0</v>
      </c>
      <c r="T2326" s="126">
        <f t="shared" ref="T2326:T2338" si="503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771</v>
      </c>
      <c r="D2327" s="73"/>
      <c r="E2327" s="233">
        <v>201.3</v>
      </c>
      <c r="F2327" s="75">
        <f>E2327-E2327*$G$2%</f>
        <v>201.3</v>
      </c>
      <c r="G2327" s="75">
        <f t="shared" ref="G2327:G2390" si="504">E2327-(20*E2327/100)</f>
        <v>161.04</v>
      </c>
      <c r="H2327" s="76">
        <v>420</v>
      </c>
      <c r="I2327" s="72"/>
      <c r="J2327" s="72"/>
      <c r="K2327" s="75" t="str">
        <f t="shared" si="492"/>
        <v/>
      </c>
      <c r="L2327" s="167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2"/>
        <v>0</v>
      </c>
      <c r="T2327" s="126">
        <f t="shared" si="503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771</v>
      </c>
      <c r="D2328" s="73"/>
      <c r="E2328" s="233">
        <v>226.08</v>
      </c>
      <c r="F2328" s="75">
        <f t="shared" ref="F2328:F2338" si="505">E2328-E2328*$G$2%</f>
        <v>226.08</v>
      </c>
      <c r="G2328" s="75">
        <f t="shared" si="504"/>
        <v>180.864</v>
      </c>
      <c r="H2328" s="76">
        <v>630</v>
      </c>
      <c r="I2328" s="72"/>
      <c r="J2328" s="72"/>
      <c r="K2328" s="75" t="str">
        <f t="shared" si="492"/>
        <v/>
      </c>
      <c r="L2328" s="167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2"/>
        <v>0</v>
      </c>
      <c r="T2328" s="126">
        <f t="shared" si="503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771</v>
      </c>
      <c r="D2329" s="73"/>
      <c r="E2329" s="233">
        <v>360.37</v>
      </c>
      <c r="F2329" s="75">
        <f t="shared" si="505"/>
        <v>360.37</v>
      </c>
      <c r="G2329" s="75">
        <f t="shared" si="504"/>
        <v>288.296</v>
      </c>
      <c r="H2329" s="76">
        <v>590</v>
      </c>
      <c r="I2329" s="72"/>
      <c r="J2329" s="72"/>
      <c r="K2329" s="75" t="str">
        <f t="shared" si="492"/>
        <v/>
      </c>
      <c r="L2329" s="167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2"/>
        <v>0</v>
      </c>
      <c r="T2329" s="126">
        <f t="shared" si="503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771</v>
      </c>
      <c r="D2330" s="73"/>
      <c r="E2330" s="233">
        <v>246.93</v>
      </c>
      <c r="F2330" s="75">
        <f t="shared" si="505"/>
        <v>246.93</v>
      </c>
      <c r="G2330" s="75">
        <f t="shared" si="504"/>
        <v>197.544</v>
      </c>
      <c r="H2330" s="76">
        <v>600</v>
      </c>
      <c r="I2330" s="72"/>
      <c r="J2330" s="72"/>
      <c r="K2330" s="75" t="str">
        <f t="shared" si="492"/>
        <v/>
      </c>
      <c r="L2330" s="167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2"/>
        <v>0</v>
      </c>
      <c r="T2330" s="126">
        <f t="shared" si="503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771</v>
      </c>
      <c r="D2331" s="73"/>
      <c r="E2331" s="233">
        <v>285.96</v>
      </c>
      <c r="F2331" s="75">
        <f t="shared" si="505"/>
        <v>285.96</v>
      </c>
      <c r="G2331" s="75">
        <f t="shared" si="504"/>
        <v>228.768</v>
      </c>
      <c r="H2331" s="76">
        <v>480</v>
      </c>
      <c r="I2331" s="72"/>
      <c r="J2331" s="72"/>
      <c r="K2331" s="75" t="str">
        <f t="shared" si="492"/>
        <v/>
      </c>
      <c r="L2331" s="167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2"/>
        <v>0</v>
      </c>
      <c r="T2331" s="126">
        <f t="shared" si="503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771</v>
      </c>
      <c r="D2332" s="73"/>
      <c r="E2332" s="233">
        <v>359.94</v>
      </c>
      <c r="F2332" s="75">
        <f t="shared" si="505"/>
        <v>359.94</v>
      </c>
      <c r="G2332" s="75">
        <f t="shared" si="504"/>
        <v>287.952</v>
      </c>
      <c r="H2332" s="76">
        <v>190</v>
      </c>
      <c r="I2332" s="72"/>
      <c r="J2332" s="72"/>
      <c r="K2332" s="75" t="str">
        <f t="shared" si="492"/>
        <v/>
      </c>
      <c r="L2332" s="167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2"/>
        <v>0</v>
      </c>
      <c r="T2332" s="126">
        <f t="shared" si="503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771</v>
      </c>
      <c r="D2333" s="73"/>
      <c r="E2333" s="233">
        <v>400.29</v>
      </c>
      <c r="F2333" s="75">
        <f t="shared" si="505"/>
        <v>400.29</v>
      </c>
      <c r="G2333" s="75">
        <f t="shared" si="504"/>
        <v>320.232</v>
      </c>
      <c r="H2333" s="76">
        <v>460</v>
      </c>
      <c r="I2333" s="72"/>
      <c r="J2333" s="72"/>
      <c r="K2333" s="75" t="str">
        <f t="shared" si="492"/>
        <v/>
      </c>
      <c r="L2333" s="167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2"/>
        <v>0</v>
      </c>
      <c r="T2333" s="126">
        <f t="shared" si="503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771</v>
      </c>
      <c r="D2334" s="73"/>
      <c r="E2334" s="233">
        <v>453.93</v>
      </c>
      <c r="F2334" s="75">
        <f t="shared" si="505"/>
        <v>453.93</v>
      </c>
      <c r="G2334" s="75">
        <f t="shared" si="504"/>
        <v>363.144</v>
      </c>
      <c r="H2334" s="76">
        <v>405</v>
      </c>
      <c r="I2334" s="72"/>
      <c r="J2334" s="72"/>
      <c r="K2334" s="75" t="str">
        <f t="shared" si="492"/>
        <v/>
      </c>
      <c r="L2334" s="167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2"/>
        <v>0</v>
      </c>
      <c r="T2334" s="126">
        <f t="shared" si="503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771</v>
      </c>
      <c r="D2335" s="73"/>
      <c r="E2335" s="233">
        <v>536.24</v>
      </c>
      <c r="F2335" s="75">
        <f t="shared" si="505"/>
        <v>536.24</v>
      </c>
      <c r="G2335" s="75">
        <f t="shared" si="504"/>
        <v>428.992</v>
      </c>
      <c r="H2335" s="76">
        <v>470</v>
      </c>
      <c r="I2335" s="72"/>
      <c r="J2335" s="72"/>
      <c r="K2335" s="75" t="str">
        <f t="shared" si="492"/>
        <v/>
      </c>
      <c r="L2335" s="167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2"/>
        <v>0</v>
      </c>
      <c r="T2335" s="126">
        <f t="shared" si="503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771</v>
      </c>
      <c r="D2336" s="73"/>
      <c r="E2336" s="233">
        <v>582.7</v>
      </c>
      <c r="F2336" s="75">
        <f t="shared" si="505"/>
        <v>582.7</v>
      </c>
      <c r="G2336" s="75">
        <f t="shared" si="504"/>
        <v>466.16</v>
      </c>
      <c r="H2336" s="76">
        <v>735</v>
      </c>
      <c r="I2336" s="72"/>
      <c r="J2336" s="72"/>
      <c r="K2336" s="75" t="str">
        <f t="shared" si="492"/>
        <v/>
      </c>
      <c r="L2336" s="167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2"/>
        <v>0</v>
      </c>
      <c r="T2336" s="126">
        <f t="shared" si="503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771</v>
      </c>
      <c r="D2337" s="73"/>
      <c r="E2337" s="233">
        <v>700.93</v>
      </c>
      <c r="F2337" s="75">
        <f t="shared" si="505"/>
        <v>700.93</v>
      </c>
      <c r="G2337" s="75">
        <f t="shared" si="504"/>
        <v>560.744</v>
      </c>
      <c r="H2337" s="76">
        <v>510</v>
      </c>
      <c r="I2337" s="72"/>
      <c r="J2337" s="72"/>
      <c r="K2337" s="75" t="str">
        <f t="shared" si="492"/>
        <v/>
      </c>
      <c r="L2337" s="167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2"/>
        <v>0</v>
      </c>
      <c r="T2337" s="126">
        <f t="shared" si="503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771</v>
      </c>
      <c r="D2338" s="73"/>
      <c r="E2338" s="233">
        <v>1095.97</v>
      </c>
      <c r="F2338" s="75">
        <f t="shared" si="505"/>
        <v>1095.97</v>
      </c>
      <c r="G2338" s="75">
        <f t="shared" si="504"/>
        <v>876.776</v>
      </c>
      <c r="H2338" s="76">
        <v>95</v>
      </c>
      <c r="I2338" s="72"/>
      <c r="J2338" s="72"/>
      <c r="K2338" s="75" t="str">
        <f t="shared" si="492"/>
        <v/>
      </c>
      <c r="L2338" s="167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2"/>
        <v>0</v>
      </c>
      <c r="T2338" s="126">
        <f t="shared" si="503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3"/>
      <c r="F2339" s="75"/>
      <c r="G2339" s="75"/>
      <c r="H2339" s="78"/>
      <c r="I2339" s="72"/>
      <c r="J2339" s="72"/>
      <c r="K2339" s="75" t="str">
        <f t="shared" si="492"/>
        <v/>
      </c>
      <c r="L2339" s="167"/>
      <c r="M2339" s="72"/>
      <c r="N2339" s="149"/>
      <c r="O2339" s="149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10" t="s">
        <v>5447</v>
      </c>
      <c r="B2340" s="71" t="s">
        <v>5448</v>
      </c>
      <c r="C2340" s="72" t="s">
        <v>771</v>
      </c>
      <c r="D2340" s="73"/>
      <c r="E2340" s="227">
        <v>61.53</v>
      </c>
      <c r="F2340" s="75">
        <f t="shared" ref="F2340:F2349" si="506">E2340-E2340*$G$2%</f>
        <v>61.53</v>
      </c>
      <c r="G2340" s="75">
        <f t="shared" si="504"/>
        <v>49.224</v>
      </c>
      <c r="H2340" s="76">
        <v>240</v>
      </c>
      <c r="I2340" s="72"/>
      <c r="J2340" s="72"/>
      <c r="K2340" s="75" t="str">
        <f t="shared" si="492"/>
        <v/>
      </c>
      <c r="L2340" s="72">
        <v>40</v>
      </c>
      <c r="M2340" s="167">
        <v>800</v>
      </c>
      <c r="N2340" s="109" t="s">
        <v>351</v>
      </c>
      <c r="O2340" s="110" t="s">
        <v>5410</v>
      </c>
      <c r="P2340" s="223">
        <v>4630076445229</v>
      </c>
      <c r="Q2340" s="228">
        <v>10</v>
      </c>
      <c r="R2340" s="229">
        <v>0.04116</v>
      </c>
      <c r="S2340" s="125">
        <f t="shared" ref="S2340:S2349" si="507">Q2340/M2340*D2340</f>
        <v>0</v>
      </c>
      <c r="T2340" s="126">
        <f t="shared" ref="T2340:T2349" si="508">R2340/M2340*D2340</f>
        <v>0</v>
      </c>
      <c r="U2340" s="22"/>
    </row>
    <row r="2341" s="19" customFormat="1" ht="17.1" customHeight="1" outlineLevel="1" spans="1:21">
      <c r="A2341" s="210" t="s">
        <v>5449</v>
      </c>
      <c r="B2341" s="71" t="s">
        <v>5450</v>
      </c>
      <c r="C2341" s="72" t="s">
        <v>771</v>
      </c>
      <c r="D2341" s="73"/>
      <c r="E2341" s="227">
        <v>67.3</v>
      </c>
      <c r="F2341" s="75">
        <f t="shared" si="506"/>
        <v>67.3</v>
      </c>
      <c r="G2341" s="75">
        <f t="shared" si="504"/>
        <v>53.84</v>
      </c>
      <c r="H2341" s="76">
        <v>200</v>
      </c>
      <c r="I2341" s="72"/>
      <c r="J2341" s="72"/>
      <c r="K2341" s="75" t="str">
        <f t="shared" si="492"/>
        <v/>
      </c>
      <c r="L2341" s="72">
        <v>40</v>
      </c>
      <c r="M2341" s="167">
        <v>800</v>
      </c>
      <c r="N2341" s="109" t="s">
        <v>351</v>
      </c>
      <c r="O2341" s="110" t="s">
        <v>5410</v>
      </c>
      <c r="P2341" s="223">
        <v>4630076445236</v>
      </c>
      <c r="Q2341" s="228">
        <v>11</v>
      </c>
      <c r="R2341" s="229">
        <v>0.04116</v>
      </c>
      <c r="S2341" s="125">
        <f t="shared" si="507"/>
        <v>0</v>
      </c>
      <c r="T2341" s="126">
        <f t="shared" si="508"/>
        <v>0</v>
      </c>
      <c r="U2341" s="22"/>
    </row>
    <row r="2342" s="19" customFormat="1" ht="17.1" customHeight="1" outlineLevel="1" spans="1:21">
      <c r="A2342" s="210" t="s">
        <v>5451</v>
      </c>
      <c r="B2342" s="71" t="s">
        <v>5452</v>
      </c>
      <c r="C2342" s="72" t="s">
        <v>771</v>
      </c>
      <c r="D2342" s="73"/>
      <c r="E2342" s="227">
        <v>85.01</v>
      </c>
      <c r="F2342" s="75">
        <f t="shared" si="506"/>
        <v>85.01</v>
      </c>
      <c r="G2342" s="75">
        <f t="shared" si="504"/>
        <v>68.008</v>
      </c>
      <c r="H2342" s="76">
        <v>520</v>
      </c>
      <c r="I2342" s="72"/>
      <c r="J2342" s="72"/>
      <c r="K2342" s="75" t="str">
        <f t="shared" si="492"/>
        <v/>
      </c>
      <c r="L2342" s="72">
        <v>40</v>
      </c>
      <c r="M2342" s="167">
        <v>800</v>
      </c>
      <c r="N2342" s="109" t="s">
        <v>351</v>
      </c>
      <c r="O2342" s="110" t="s">
        <v>5410</v>
      </c>
      <c r="P2342" s="223">
        <v>4630076445243</v>
      </c>
      <c r="Q2342" s="228">
        <v>13.5</v>
      </c>
      <c r="R2342" s="229">
        <v>0.04116</v>
      </c>
      <c r="S2342" s="125">
        <f t="shared" si="507"/>
        <v>0</v>
      </c>
      <c r="T2342" s="126">
        <f t="shared" si="508"/>
        <v>0</v>
      </c>
      <c r="U2342" s="22"/>
    </row>
    <row r="2343" s="19" customFormat="1" ht="17.1" customHeight="1" outlineLevel="1" spans="1:21">
      <c r="A2343" s="210" t="s">
        <v>5453</v>
      </c>
      <c r="B2343" s="71" t="s">
        <v>5454</v>
      </c>
      <c r="C2343" s="72" t="s">
        <v>771</v>
      </c>
      <c r="D2343" s="73"/>
      <c r="E2343" s="227">
        <v>68.24</v>
      </c>
      <c r="F2343" s="75">
        <f t="shared" si="506"/>
        <v>68.24</v>
      </c>
      <c r="G2343" s="75">
        <f t="shared" si="504"/>
        <v>54.592</v>
      </c>
      <c r="H2343" s="76">
        <v>580</v>
      </c>
      <c r="I2343" s="72"/>
      <c r="J2343" s="72"/>
      <c r="K2343" s="75" t="str">
        <f t="shared" si="492"/>
        <v/>
      </c>
      <c r="L2343" s="72">
        <v>40</v>
      </c>
      <c r="M2343" s="167">
        <v>800</v>
      </c>
      <c r="N2343" s="109" t="s">
        <v>351</v>
      </c>
      <c r="O2343" s="110" t="s">
        <v>5410</v>
      </c>
      <c r="P2343" s="223">
        <v>4630076445250</v>
      </c>
      <c r="Q2343" s="228">
        <v>11</v>
      </c>
      <c r="R2343" s="229">
        <v>0.04116</v>
      </c>
      <c r="S2343" s="125">
        <f t="shared" si="507"/>
        <v>0</v>
      </c>
      <c r="T2343" s="126">
        <f t="shared" si="508"/>
        <v>0</v>
      </c>
      <c r="U2343" s="22"/>
    </row>
    <row r="2344" s="19" customFormat="1" ht="17.1" customHeight="1" outlineLevel="1" spans="1:21">
      <c r="A2344" s="210" t="s">
        <v>5455</v>
      </c>
      <c r="B2344" s="71" t="s">
        <v>5456</v>
      </c>
      <c r="C2344" s="72" t="s">
        <v>771</v>
      </c>
      <c r="D2344" s="73"/>
      <c r="E2344" s="227">
        <v>78.19</v>
      </c>
      <c r="F2344" s="75">
        <f t="shared" si="506"/>
        <v>78.19</v>
      </c>
      <c r="G2344" s="75">
        <f t="shared" si="504"/>
        <v>62.552</v>
      </c>
      <c r="H2344" s="76">
        <v>400</v>
      </c>
      <c r="I2344" s="72"/>
      <c r="J2344" s="72"/>
      <c r="K2344" s="75" t="str">
        <f t="shared" si="492"/>
        <v/>
      </c>
      <c r="L2344" s="72">
        <v>40</v>
      </c>
      <c r="M2344" s="167">
        <v>800</v>
      </c>
      <c r="N2344" s="109" t="s">
        <v>351</v>
      </c>
      <c r="O2344" s="110" t="s">
        <v>5410</v>
      </c>
      <c r="P2344" s="223">
        <v>4630076445267</v>
      </c>
      <c r="Q2344" s="228">
        <v>12</v>
      </c>
      <c r="R2344" s="229">
        <v>0.04116</v>
      </c>
      <c r="S2344" s="125">
        <f t="shared" si="507"/>
        <v>0</v>
      </c>
      <c r="T2344" s="126">
        <f t="shared" si="508"/>
        <v>0</v>
      </c>
      <c r="U2344" s="22"/>
    </row>
    <row r="2345" s="19" customFormat="1" ht="17.1" customHeight="1" outlineLevel="1" spans="1:21">
      <c r="A2345" s="210" t="s">
        <v>5457</v>
      </c>
      <c r="B2345" s="71" t="s">
        <v>5458</v>
      </c>
      <c r="C2345" s="72" t="s">
        <v>771</v>
      </c>
      <c r="D2345" s="73"/>
      <c r="E2345" s="227">
        <v>102.81</v>
      </c>
      <c r="F2345" s="75">
        <f t="shared" si="506"/>
        <v>102.81</v>
      </c>
      <c r="G2345" s="75">
        <f t="shared" si="504"/>
        <v>82.248</v>
      </c>
      <c r="H2345" s="76">
        <v>665</v>
      </c>
      <c r="I2345" s="72"/>
      <c r="J2345" s="72"/>
      <c r="K2345" s="75" t="str">
        <f t="shared" si="492"/>
        <v/>
      </c>
      <c r="L2345" s="72">
        <v>35</v>
      </c>
      <c r="M2345" s="167">
        <v>700</v>
      </c>
      <c r="N2345" s="109" t="s">
        <v>351</v>
      </c>
      <c r="O2345" s="110" t="s">
        <v>5410</v>
      </c>
      <c r="P2345" s="223">
        <v>4630076445274</v>
      </c>
      <c r="Q2345" s="228">
        <v>13</v>
      </c>
      <c r="R2345" s="229">
        <v>0.04116</v>
      </c>
      <c r="S2345" s="125">
        <f t="shared" si="507"/>
        <v>0</v>
      </c>
      <c r="T2345" s="126">
        <f t="shared" si="508"/>
        <v>0</v>
      </c>
      <c r="U2345" s="22"/>
    </row>
    <row r="2346" s="19" customFormat="1" ht="17.1" customHeight="1" outlineLevel="1" spans="1:21">
      <c r="A2346" s="210" t="s">
        <v>5459</v>
      </c>
      <c r="B2346" s="71" t="s">
        <v>5460</v>
      </c>
      <c r="C2346" s="72" t="s">
        <v>771</v>
      </c>
      <c r="D2346" s="73"/>
      <c r="E2346" s="227">
        <v>127.53</v>
      </c>
      <c r="F2346" s="75">
        <f t="shared" si="506"/>
        <v>127.53</v>
      </c>
      <c r="G2346" s="75">
        <f t="shared" si="504"/>
        <v>102.024</v>
      </c>
      <c r="H2346" s="76">
        <v>540</v>
      </c>
      <c r="I2346" s="72"/>
      <c r="J2346" s="72"/>
      <c r="K2346" s="75" t="str">
        <f t="shared" ref="K2346:K2409" si="509">IF(D2346="","",IF(F2346="","",ROUND(D2346*F2346,2)))</f>
        <v/>
      </c>
      <c r="L2346" s="72">
        <v>30</v>
      </c>
      <c r="M2346" s="167">
        <v>600</v>
      </c>
      <c r="N2346" s="109" t="s">
        <v>351</v>
      </c>
      <c r="O2346" s="110" t="s">
        <v>5410</v>
      </c>
      <c r="P2346" s="223">
        <v>4630076445281</v>
      </c>
      <c r="Q2346" s="228">
        <v>14.5</v>
      </c>
      <c r="R2346" s="229">
        <v>0.04116</v>
      </c>
      <c r="S2346" s="125">
        <f t="shared" si="507"/>
        <v>0</v>
      </c>
      <c r="T2346" s="126">
        <f t="shared" si="508"/>
        <v>0</v>
      </c>
      <c r="U2346" s="22"/>
    </row>
    <row r="2347" s="19" customFormat="1" ht="17.1" customHeight="1" outlineLevel="1" spans="1:21">
      <c r="A2347" s="210" t="s">
        <v>5461</v>
      </c>
      <c r="B2347" s="71" t="s">
        <v>5462</v>
      </c>
      <c r="C2347" s="72" t="s">
        <v>771</v>
      </c>
      <c r="D2347" s="73"/>
      <c r="E2347" s="227">
        <v>136.5</v>
      </c>
      <c r="F2347" s="75">
        <f t="shared" si="506"/>
        <v>136.5</v>
      </c>
      <c r="G2347" s="75">
        <f t="shared" si="504"/>
        <v>109.2</v>
      </c>
      <c r="H2347" s="76">
        <v>360</v>
      </c>
      <c r="I2347" s="72"/>
      <c r="J2347" s="72"/>
      <c r="K2347" s="75" t="str">
        <f t="shared" si="509"/>
        <v/>
      </c>
      <c r="L2347" s="72">
        <v>30</v>
      </c>
      <c r="M2347" s="167">
        <v>600</v>
      </c>
      <c r="N2347" s="109" t="s">
        <v>351</v>
      </c>
      <c r="O2347" s="110" t="s">
        <v>5410</v>
      </c>
      <c r="P2347" s="223">
        <v>4630076445298</v>
      </c>
      <c r="Q2347" s="228">
        <v>16.5</v>
      </c>
      <c r="R2347" s="229">
        <v>0.04116</v>
      </c>
      <c r="S2347" s="125">
        <f t="shared" si="507"/>
        <v>0</v>
      </c>
      <c r="T2347" s="126">
        <f t="shared" si="508"/>
        <v>0</v>
      </c>
      <c r="U2347" s="22"/>
    </row>
    <row r="2348" s="19" customFormat="1" ht="17.1" customHeight="1" outlineLevel="1" spans="1:21">
      <c r="A2348" s="210" t="s">
        <v>5463</v>
      </c>
      <c r="B2348" s="71" t="s">
        <v>5464</v>
      </c>
      <c r="C2348" s="72" t="s">
        <v>771</v>
      </c>
      <c r="D2348" s="73"/>
      <c r="E2348" s="227">
        <v>141.87</v>
      </c>
      <c r="F2348" s="75">
        <f t="shared" si="506"/>
        <v>141.87</v>
      </c>
      <c r="G2348" s="75">
        <f t="shared" si="504"/>
        <v>113.496</v>
      </c>
      <c r="H2348" s="76">
        <v>425</v>
      </c>
      <c r="I2348" s="72"/>
      <c r="J2348" s="72"/>
      <c r="K2348" s="75" t="str">
        <f t="shared" si="509"/>
        <v/>
      </c>
      <c r="L2348" s="72">
        <v>25</v>
      </c>
      <c r="M2348" s="167">
        <v>500</v>
      </c>
      <c r="N2348" s="109" t="s">
        <v>351</v>
      </c>
      <c r="O2348" s="110" t="s">
        <v>5410</v>
      </c>
      <c r="P2348" s="223">
        <v>4630076445304</v>
      </c>
      <c r="Q2348" s="228">
        <v>15</v>
      </c>
      <c r="R2348" s="229">
        <v>0.04116</v>
      </c>
      <c r="S2348" s="125">
        <f t="shared" si="507"/>
        <v>0</v>
      </c>
      <c r="T2348" s="126">
        <f t="shared" si="508"/>
        <v>0</v>
      </c>
      <c r="U2348" s="22"/>
    </row>
    <row r="2349" s="19" customFormat="1" ht="17.1" customHeight="1" outlineLevel="1" spans="1:21">
      <c r="A2349" s="210" t="s">
        <v>5465</v>
      </c>
      <c r="B2349" s="71" t="s">
        <v>5466</v>
      </c>
      <c r="C2349" s="72" t="s">
        <v>771</v>
      </c>
      <c r="D2349" s="73"/>
      <c r="E2349" s="227">
        <v>175.26</v>
      </c>
      <c r="F2349" s="75">
        <f t="shared" si="506"/>
        <v>175.26</v>
      </c>
      <c r="G2349" s="75">
        <f t="shared" si="504"/>
        <v>140.208</v>
      </c>
      <c r="H2349" s="76">
        <v>340</v>
      </c>
      <c r="I2349" s="72"/>
      <c r="J2349" s="72"/>
      <c r="K2349" s="75" t="str">
        <f t="shared" si="509"/>
        <v/>
      </c>
      <c r="L2349" s="72">
        <v>20</v>
      </c>
      <c r="M2349" s="167">
        <v>400</v>
      </c>
      <c r="N2349" s="109" t="s">
        <v>351</v>
      </c>
      <c r="O2349" s="110" t="s">
        <v>5410</v>
      </c>
      <c r="P2349" s="223">
        <v>4630076445311</v>
      </c>
      <c r="Q2349" s="228">
        <v>15.5</v>
      </c>
      <c r="R2349" s="229">
        <v>0.04116</v>
      </c>
      <c r="S2349" s="125">
        <f t="shared" si="507"/>
        <v>0</v>
      </c>
      <c r="T2349" s="126">
        <f t="shared" si="508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4"/>
      <c r="F2350" s="64"/>
      <c r="G2350" s="75"/>
      <c r="H2350" s="78"/>
      <c r="I2350" s="107"/>
      <c r="J2350" s="107"/>
      <c r="K2350" s="75" t="str">
        <f t="shared" si="509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771</v>
      </c>
      <c r="D2351" s="73"/>
      <c r="E2351" s="233">
        <v>200.83</v>
      </c>
      <c r="F2351" s="75">
        <f t="shared" ref="F2351:F2359" si="510">E2351-E2351*$G$2%</f>
        <v>200.83</v>
      </c>
      <c r="G2351" s="75">
        <f t="shared" si="504"/>
        <v>160.664</v>
      </c>
      <c r="H2351" s="76">
        <v>650</v>
      </c>
      <c r="I2351" s="72"/>
      <c r="J2351" s="72"/>
      <c r="K2351" s="75" t="str">
        <f t="shared" si="509"/>
        <v/>
      </c>
      <c r="L2351" s="167">
        <v>10</v>
      </c>
      <c r="M2351" s="72">
        <v>200</v>
      </c>
      <c r="N2351" s="109" t="s">
        <v>351</v>
      </c>
      <c r="O2351" s="110" t="s">
        <v>5410</v>
      </c>
      <c r="P2351" s="223">
        <v>4670042793930</v>
      </c>
      <c r="Q2351" s="137">
        <v>14.3</v>
      </c>
      <c r="R2351" s="138">
        <v>0.0412</v>
      </c>
      <c r="S2351" s="125">
        <f t="shared" ref="S2351:S2359" si="511">Q2351/M2351*D2351</f>
        <v>0</v>
      </c>
      <c r="T2351" s="126">
        <f t="shared" ref="T2351:T2359" si="512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771</v>
      </c>
      <c r="D2352" s="73"/>
      <c r="E2352" s="233">
        <v>203.59</v>
      </c>
      <c r="F2352" s="75">
        <f t="shared" si="510"/>
        <v>203.59</v>
      </c>
      <c r="G2352" s="75">
        <f t="shared" si="504"/>
        <v>162.872</v>
      </c>
      <c r="H2352" s="76">
        <v>40</v>
      </c>
      <c r="I2352" s="72"/>
      <c r="J2352" s="72" t="s">
        <v>361</v>
      </c>
      <c r="K2352" s="75" t="str">
        <f t="shared" si="509"/>
        <v/>
      </c>
      <c r="L2352" s="167">
        <v>10</v>
      </c>
      <c r="M2352" s="72">
        <v>200</v>
      </c>
      <c r="N2352" s="109" t="s">
        <v>351</v>
      </c>
      <c r="O2352" s="110" t="s">
        <v>5410</v>
      </c>
      <c r="P2352" s="223">
        <v>4670042793947</v>
      </c>
      <c r="Q2352" s="137">
        <v>11</v>
      </c>
      <c r="R2352" s="138">
        <v>0.0412</v>
      </c>
      <c r="S2352" s="125">
        <f t="shared" si="511"/>
        <v>0</v>
      </c>
      <c r="T2352" s="126">
        <f t="shared" si="512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771</v>
      </c>
      <c r="D2353" s="73"/>
      <c r="E2353" s="233">
        <v>215.93</v>
      </c>
      <c r="F2353" s="75">
        <f t="shared" si="510"/>
        <v>215.93</v>
      </c>
      <c r="G2353" s="75">
        <f t="shared" si="504"/>
        <v>172.744</v>
      </c>
      <c r="H2353" s="76">
        <v>385</v>
      </c>
      <c r="I2353" s="72"/>
      <c r="J2353" s="72"/>
      <c r="K2353" s="75" t="str">
        <f t="shared" si="509"/>
        <v/>
      </c>
      <c r="L2353" s="167">
        <v>10</v>
      </c>
      <c r="M2353" s="72">
        <v>200</v>
      </c>
      <c r="N2353" s="109" t="s">
        <v>351</v>
      </c>
      <c r="O2353" s="110" t="s">
        <v>5410</v>
      </c>
      <c r="P2353" s="223">
        <v>4670042793954</v>
      </c>
      <c r="Q2353" s="137">
        <v>12</v>
      </c>
      <c r="R2353" s="138">
        <v>0.0412</v>
      </c>
      <c r="S2353" s="125">
        <f t="shared" si="511"/>
        <v>0</v>
      </c>
      <c r="T2353" s="126">
        <f t="shared" si="512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771</v>
      </c>
      <c r="D2354" s="73"/>
      <c r="E2354" s="233">
        <v>261.07</v>
      </c>
      <c r="F2354" s="75">
        <f t="shared" si="510"/>
        <v>261.07</v>
      </c>
      <c r="G2354" s="75">
        <f t="shared" si="504"/>
        <v>208.856</v>
      </c>
      <c r="H2354" s="76">
        <v>180</v>
      </c>
      <c r="I2354" s="72"/>
      <c r="J2354" s="72"/>
      <c r="K2354" s="75" t="str">
        <f t="shared" si="509"/>
        <v/>
      </c>
      <c r="L2354" s="167">
        <v>10</v>
      </c>
      <c r="M2354" s="72">
        <v>200</v>
      </c>
      <c r="N2354" s="109" t="s">
        <v>351</v>
      </c>
      <c r="O2354" s="110" t="s">
        <v>5410</v>
      </c>
      <c r="P2354" s="223">
        <v>4670042793961</v>
      </c>
      <c r="Q2354" s="137">
        <v>9</v>
      </c>
      <c r="R2354" s="138">
        <v>0.0412</v>
      </c>
      <c r="S2354" s="125">
        <f t="shared" si="511"/>
        <v>0</v>
      </c>
      <c r="T2354" s="126">
        <f t="shared" si="512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771</v>
      </c>
      <c r="D2355" s="73"/>
      <c r="E2355" s="233">
        <v>257.69</v>
      </c>
      <c r="F2355" s="75">
        <f t="shared" si="510"/>
        <v>257.69</v>
      </c>
      <c r="G2355" s="75">
        <f t="shared" si="504"/>
        <v>206.152</v>
      </c>
      <c r="H2355" s="76">
        <v>410</v>
      </c>
      <c r="I2355" s="72"/>
      <c r="J2355" s="72"/>
      <c r="K2355" s="75" t="str">
        <f t="shared" si="509"/>
        <v/>
      </c>
      <c r="L2355" s="167">
        <v>10</v>
      </c>
      <c r="M2355" s="72">
        <v>200</v>
      </c>
      <c r="N2355" s="109" t="s">
        <v>351</v>
      </c>
      <c r="O2355" s="110" t="s">
        <v>5410</v>
      </c>
      <c r="P2355" s="223">
        <v>4670042793978</v>
      </c>
      <c r="Q2355" s="137">
        <v>13</v>
      </c>
      <c r="R2355" s="138">
        <v>0.0412</v>
      </c>
      <c r="S2355" s="125">
        <f t="shared" si="511"/>
        <v>0</v>
      </c>
      <c r="T2355" s="126">
        <f t="shared" si="512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771</v>
      </c>
      <c r="D2356" s="73"/>
      <c r="E2356" s="233">
        <v>270.29</v>
      </c>
      <c r="F2356" s="75">
        <f t="shared" si="510"/>
        <v>270.29</v>
      </c>
      <c r="G2356" s="75">
        <f t="shared" si="504"/>
        <v>216.232</v>
      </c>
      <c r="H2356" s="76">
        <v>530</v>
      </c>
      <c r="I2356" s="72"/>
      <c r="J2356" s="72"/>
      <c r="K2356" s="75" t="str">
        <f t="shared" si="509"/>
        <v/>
      </c>
      <c r="L2356" s="167">
        <v>10</v>
      </c>
      <c r="M2356" s="72">
        <v>200</v>
      </c>
      <c r="N2356" s="109" t="s">
        <v>351</v>
      </c>
      <c r="O2356" s="110" t="s">
        <v>5410</v>
      </c>
      <c r="P2356" s="223">
        <v>4670042793985</v>
      </c>
      <c r="Q2356" s="137">
        <v>16</v>
      </c>
      <c r="R2356" s="138">
        <v>0.0412</v>
      </c>
      <c r="S2356" s="125">
        <f t="shared" si="511"/>
        <v>0</v>
      </c>
      <c r="T2356" s="126">
        <f t="shared" si="512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771</v>
      </c>
      <c r="D2357" s="73"/>
      <c r="E2357" s="233">
        <v>495.41</v>
      </c>
      <c r="F2357" s="75">
        <f t="shared" si="510"/>
        <v>495.41</v>
      </c>
      <c r="G2357" s="75">
        <f t="shared" si="504"/>
        <v>396.328</v>
      </c>
      <c r="H2357" s="76">
        <v>340</v>
      </c>
      <c r="I2357" s="72"/>
      <c r="J2357" s="72"/>
      <c r="K2357" s="75" t="str">
        <f t="shared" si="509"/>
        <v/>
      </c>
      <c r="L2357" s="167">
        <v>5</v>
      </c>
      <c r="M2357" s="72">
        <v>100</v>
      </c>
      <c r="N2357" s="109" t="s">
        <v>351</v>
      </c>
      <c r="O2357" s="110" t="s">
        <v>5410</v>
      </c>
      <c r="P2357" s="223">
        <v>4670042793992</v>
      </c>
      <c r="Q2357" s="137">
        <v>9</v>
      </c>
      <c r="R2357" s="138">
        <v>0.0412</v>
      </c>
      <c r="S2357" s="125">
        <f t="shared" si="511"/>
        <v>0</v>
      </c>
      <c r="T2357" s="126">
        <f t="shared" si="512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771</v>
      </c>
      <c r="D2358" s="73"/>
      <c r="E2358" s="233">
        <v>500.4</v>
      </c>
      <c r="F2358" s="75">
        <f t="shared" si="510"/>
        <v>500.4</v>
      </c>
      <c r="G2358" s="75">
        <f t="shared" si="504"/>
        <v>400.32</v>
      </c>
      <c r="H2358" s="76">
        <v>355</v>
      </c>
      <c r="I2358" s="72"/>
      <c r="J2358" s="72"/>
      <c r="K2358" s="75" t="str">
        <f t="shared" si="509"/>
        <v/>
      </c>
      <c r="L2358" s="167">
        <v>5</v>
      </c>
      <c r="M2358" s="72">
        <v>100</v>
      </c>
      <c r="N2358" s="109" t="s">
        <v>351</v>
      </c>
      <c r="O2358" s="110" t="s">
        <v>5410</v>
      </c>
      <c r="P2358" s="223">
        <v>4670042794005</v>
      </c>
      <c r="Q2358" s="137">
        <v>13</v>
      </c>
      <c r="R2358" s="138">
        <v>0.0412</v>
      </c>
      <c r="S2358" s="125">
        <f t="shared" si="511"/>
        <v>0</v>
      </c>
      <c r="T2358" s="126">
        <f t="shared" si="512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771</v>
      </c>
      <c r="D2359" s="73"/>
      <c r="E2359" s="233">
        <v>515.97</v>
      </c>
      <c r="F2359" s="75">
        <f t="shared" si="510"/>
        <v>515.97</v>
      </c>
      <c r="G2359" s="75">
        <f t="shared" si="504"/>
        <v>412.776</v>
      </c>
      <c r="H2359" s="76">
        <v>325</v>
      </c>
      <c r="I2359" s="72"/>
      <c r="J2359" s="72"/>
      <c r="K2359" s="75" t="str">
        <f t="shared" si="509"/>
        <v/>
      </c>
      <c r="L2359" s="167">
        <v>5</v>
      </c>
      <c r="M2359" s="72">
        <v>100</v>
      </c>
      <c r="N2359" s="109" t="s">
        <v>351</v>
      </c>
      <c r="O2359" s="110" t="s">
        <v>5410</v>
      </c>
      <c r="P2359" s="223">
        <v>4670042794012</v>
      </c>
      <c r="Q2359" s="137">
        <v>13</v>
      </c>
      <c r="R2359" s="138">
        <v>0.0412</v>
      </c>
      <c r="S2359" s="125">
        <f t="shared" si="511"/>
        <v>0</v>
      </c>
      <c r="T2359" s="126">
        <f t="shared" si="512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3"/>
      <c r="F2360" s="75"/>
      <c r="G2360" s="75"/>
      <c r="H2360" s="78"/>
      <c r="I2360" s="72"/>
      <c r="J2360" s="72"/>
      <c r="K2360" s="75" t="str">
        <f t="shared" si="509"/>
        <v/>
      </c>
      <c r="L2360" s="167"/>
      <c r="M2360" s="72"/>
      <c r="N2360" s="149"/>
      <c r="O2360" s="149"/>
      <c r="P2360" s="223"/>
      <c r="Q2360" s="137"/>
      <c r="R2360" s="138"/>
      <c r="S2360" s="125"/>
      <c r="T2360" s="126"/>
    </row>
    <row r="2361" s="19" customFormat="1" ht="17.1" customHeight="1" outlineLevel="1" spans="1:21">
      <c r="A2361" s="210" t="s">
        <v>5485</v>
      </c>
      <c r="B2361" s="71" t="s">
        <v>5486</v>
      </c>
      <c r="C2361" s="72" t="s">
        <v>771</v>
      </c>
      <c r="D2361" s="73"/>
      <c r="E2361" s="227">
        <v>57.79</v>
      </c>
      <c r="F2361" s="75">
        <f t="shared" ref="F2361:F2367" si="513">E2361-E2361*$G$2%</f>
        <v>57.79</v>
      </c>
      <c r="G2361" s="75">
        <f t="shared" si="504"/>
        <v>46.232</v>
      </c>
      <c r="H2361" s="76">
        <v>440</v>
      </c>
      <c r="I2361" s="72"/>
      <c r="J2361" s="72"/>
      <c r="K2361" s="75" t="str">
        <f t="shared" si="509"/>
        <v/>
      </c>
      <c r="L2361" s="72">
        <v>20</v>
      </c>
      <c r="M2361" s="167">
        <v>500</v>
      </c>
      <c r="N2361" s="109" t="s">
        <v>351</v>
      </c>
      <c r="O2361" s="110" t="s">
        <v>5410</v>
      </c>
      <c r="P2361" s="223">
        <v>4630076445328</v>
      </c>
      <c r="Q2361" s="228">
        <v>6</v>
      </c>
      <c r="R2361" s="229">
        <v>0.05124</v>
      </c>
      <c r="S2361" s="125">
        <f t="shared" ref="S2361:S2367" si="514">Q2361/M2361*D2361</f>
        <v>0</v>
      </c>
      <c r="T2361" s="126">
        <f t="shared" ref="T2361:T2367" si="515">R2361/M2361*D2361</f>
        <v>0</v>
      </c>
      <c r="U2361" s="22"/>
    </row>
    <row r="2362" s="19" customFormat="1" ht="17.1" customHeight="1" outlineLevel="1" spans="1:21">
      <c r="A2362" s="210" t="s">
        <v>5487</v>
      </c>
      <c r="B2362" s="71" t="s">
        <v>5488</v>
      </c>
      <c r="C2362" s="72" t="s">
        <v>771</v>
      </c>
      <c r="D2362" s="73"/>
      <c r="E2362" s="227">
        <v>66.17</v>
      </c>
      <c r="F2362" s="75">
        <f t="shared" si="513"/>
        <v>66.17</v>
      </c>
      <c r="G2362" s="75">
        <f t="shared" si="504"/>
        <v>52.936</v>
      </c>
      <c r="H2362" s="76">
        <v>980</v>
      </c>
      <c r="I2362" s="72"/>
      <c r="J2362" s="72"/>
      <c r="K2362" s="75" t="str">
        <f t="shared" si="509"/>
        <v/>
      </c>
      <c r="L2362" s="72">
        <v>20</v>
      </c>
      <c r="M2362" s="167">
        <v>500</v>
      </c>
      <c r="N2362" s="109" t="s">
        <v>351</v>
      </c>
      <c r="O2362" s="110" t="s">
        <v>5410</v>
      </c>
      <c r="P2362" s="223">
        <v>4630076445335</v>
      </c>
      <c r="Q2362" s="228">
        <v>6.5</v>
      </c>
      <c r="R2362" s="229">
        <v>0.05124</v>
      </c>
      <c r="S2362" s="125">
        <f t="shared" si="514"/>
        <v>0</v>
      </c>
      <c r="T2362" s="126">
        <f t="shared" si="515"/>
        <v>0</v>
      </c>
      <c r="U2362" s="22"/>
    </row>
    <row r="2363" s="19" customFormat="1" ht="17.1" customHeight="1" outlineLevel="1" spans="1:21">
      <c r="A2363" s="210" t="s">
        <v>5489</v>
      </c>
      <c r="B2363" s="71" t="s">
        <v>5490</v>
      </c>
      <c r="C2363" s="72" t="s">
        <v>771</v>
      </c>
      <c r="D2363" s="73"/>
      <c r="E2363" s="227">
        <v>64.8</v>
      </c>
      <c r="F2363" s="75">
        <f t="shared" si="513"/>
        <v>64.8</v>
      </c>
      <c r="G2363" s="75">
        <f t="shared" si="504"/>
        <v>51.84</v>
      </c>
      <c r="H2363" s="76">
        <v>680</v>
      </c>
      <c r="I2363" s="72"/>
      <c r="J2363" s="72"/>
      <c r="K2363" s="75" t="str">
        <f t="shared" si="509"/>
        <v/>
      </c>
      <c r="L2363" s="72">
        <v>20</v>
      </c>
      <c r="M2363" s="167">
        <v>500</v>
      </c>
      <c r="N2363" s="109" t="s">
        <v>351</v>
      </c>
      <c r="O2363" s="110" t="s">
        <v>5410</v>
      </c>
      <c r="P2363" s="223">
        <v>4630076445342</v>
      </c>
      <c r="Q2363" s="228">
        <v>7.5</v>
      </c>
      <c r="R2363" s="229">
        <v>0.05124</v>
      </c>
      <c r="S2363" s="125">
        <f t="shared" si="514"/>
        <v>0</v>
      </c>
      <c r="T2363" s="126">
        <f t="shared" si="515"/>
        <v>0</v>
      </c>
      <c r="U2363" s="22"/>
    </row>
    <row r="2364" s="19" customFormat="1" ht="17.1" customHeight="1" outlineLevel="1" spans="1:21">
      <c r="A2364" s="210" t="s">
        <v>5491</v>
      </c>
      <c r="B2364" s="71" t="s">
        <v>5492</v>
      </c>
      <c r="C2364" s="72" t="s">
        <v>771</v>
      </c>
      <c r="D2364" s="73"/>
      <c r="E2364" s="227">
        <v>70.17</v>
      </c>
      <c r="F2364" s="75">
        <f t="shared" si="513"/>
        <v>70.17</v>
      </c>
      <c r="G2364" s="75">
        <f t="shared" si="504"/>
        <v>56.136</v>
      </c>
      <c r="H2364" s="76">
        <v>880</v>
      </c>
      <c r="I2364" s="72"/>
      <c r="J2364" s="72"/>
      <c r="K2364" s="75" t="str">
        <f t="shared" si="509"/>
        <v/>
      </c>
      <c r="L2364" s="72">
        <v>20</v>
      </c>
      <c r="M2364" s="167">
        <v>500</v>
      </c>
      <c r="N2364" s="109" t="s">
        <v>351</v>
      </c>
      <c r="O2364" s="110" t="s">
        <v>5410</v>
      </c>
      <c r="P2364" s="223">
        <v>4630076445359</v>
      </c>
      <c r="Q2364" s="228">
        <v>7.5</v>
      </c>
      <c r="R2364" s="229">
        <v>0.05124</v>
      </c>
      <c r="S2364" s="125">
        <f t="shared" si="514"/>
        <v>0</v>
      </c>
      <c r="T2364" s="126">
        <f t="shared" si="515"/>
        <v>0</v>
      </c>
      <c r="U2364" s="22"/>
    </row>
    <row r="2365" s="19" customFormat="1" ht="17.1" customHeight="1" outlineLevel="1" spans="1:21">
      <c r="A2365" s="210" t="s">
        <v>5493</v>
      </c>
      <c r="B2365" s="71" t="s">
        <v>5494</v>
      </c>
      <c r="C2365" s="72" t="s">
        <v>771</v>
      </c>
      <c r="D2365" s="73"/>
      <c r="E2365" s="227">
        <v>122.13</v>
      </c>
      <c r="F2365" s="75">
        <f t="shared" si="513"/>
        <v>122.13</v>
      </c>
      <c r="G2365" s="75">
        <f t="shared" si="504"/>
        <v>97.704</v>
      </c>
      <c r="H2365" s="76">
        <v>980</v>
      </c>
      <c r="I2365" s="72"/>
      <c r="J2365" s="72"/>
      <c r="K2365" s="75" t="str">
        <f t="shared" si="509"/>
        <v/>
      </c>
      <c r="L2365" s="72">
        <v>20</v>
      </c>
      <c r="M2365" s="167">
        <v>500</v>
      </c>
      <c r="N2365" s="109" t="s">
        <v>351</v>
      </c>
      <c r="O2365" s="110" t="s">
        <v>5410</v>
      </c>
      <c r="P2365" s="223">
        <v>4630076445366</v>
      </c>
      <c r="Q2365" s="228">
        <v>9.5</v>
      </c>
      <c r="R2365" s="229">
        <v>0.05124</v>
      </c>
      <c r="S2365" s="125">
        <f t="shared" si="514"/>
        <v>0</v>
      </c>
      <c r="T2365" s="126">
        <f t="shared" si="515"/>
        <v>0</v>
      </c>
      <c r="U2365" s="22"/>
    </row>
    <row r="2366" s="19" customFormat="1" ht="17.1" customHeight="1" outlineLevel="1" spans="1:21">
      <c r="A2366" s="210" t="s">
        <v>5495</v>
      </c>
      <c r="B2366" s="71" t="s">
        <v>5496</v>
      </c>
      <c r="C2366" s="72" t="s">
        <v>771</v>
      </c>
      <c r="D2366" s="73"/>
      <c r="E2366" s="227">
        <v>132.06</v>
      </c>
      <c r="F2366" s="75">
        <f t="shared" si="513"/>
        <v>132.06</v>
      </c>
      <c r="G2366" s="75">
        <f t="shared" si="504"/>
        <v>105.648</v>
      </c>
      <c r="H2366" s="76">
        <v>780</v>
      </c>
      <c r="I2366" s="72"/>
      <c r="J2366" s="72"/>
      <c r="K2366" s="75" t="str">
        <f t="shared" si="509"/>
        <v/>
      </c>
      <c r="L2366" s="72">
        <v>20</v>
      </c>
      <c r="M2366" s="167">
        <v>400</v>
      </c>
      <c r="N2366" s="109" t="s">
        <v>351</v>
      </c>
      <c r="O2366" s="110" t="s">
        <v>5410</v>
      </c>
      <c r="P2366" s="223">
        <v>4630076445373</v>
      </c>
      <c r="Q2366" s="228">
        <v>9.5</v>
      </c>
      <c r="R2366" s="229">
        <v>0.04116</v>
      </c>
      <c r="S2366" s="125">
        <f t="shared" si="514"/>
        <v>0</v>
      </c>
      <c r="T2366" s="126">
        <f t="shared" si="515"/>
        <v>0</v>
      </c>
      <c r="U2366" s="22"/>
    </row>
    <row r="2367" s="19" customFormat="1" ht="17.1" customHeight="1" outlineLevel="1" spans="1:21">
      <c r="A2367" s="210" t="s">
        <v>5497</v>
      </c>
      <c r="B2367" s="71" t="s">
        <v>5498</v>
      </c>
      <c r="C2367" s="72" t="s">
        <v>771</v>
      </c>
      <c r="D2367" s="73"/>
      <c r="E2367" s="227">
        <v>143.09</v>
      </c>
      <c r="F2367" s="75">
        <f t="shared" si="513"/>
        <v>143.09</v>
      </c>
      <c r="G2367" s="75">
        <f t="shared" si="504"/>
        <v>114.472</v>
      </c>
      <c r="H2367" s="76">
        <v>780</v>
      </c>
      <c r="I2367" s="72"/>
      <c r="J2367" s="72"/>
      <c r="K2367" s="75" t="str">
        <f t="shared" si="509"/>
        <v/>
      </c>
      <c r="L2367" s="72">
        <v>20</v>
      </c>
      <c r="M2367" s="167">
        <v>400</v>
      </c>
      <c r="N2367" s="109" t="s">
        <v>351</v>
      </c>
      <c r="O2367" s="110" t="s">
        <v>5410</v>
      </c>
      <c r="P2367" s="223">
        <v>4630076445380</v>
      </c>
      <c r="Q2367" s="228">
        <v>9.5</v>
      </c>
      <c r="R2367" s="229">
        <v>0.04116</v>
      </c>
      <c r="S2367" s="125">
        <f t="shared" si="514"/>
        <v>0</v>
      </c>
      <c r="T2367" s="126">
        <f t="shared" si="515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3"/>
      <c r="F2368" s="75"/>
      <c r="G2368" s="75"/>
      <c r="H2368" s="78"/>
      <c r="I2368" s="72"/>
      <c r="J2368" s="72"/>
      <c r="K2368" s="75" t="str">
        <f t="shared" si="509"/>
        <v/>
      </c>
      <c r="L2368" s="167"/>
      <c r="M2368" s="72"/>
      <c r="N2368" s="149"/>
      <c r="O2368" s="149"/>
      <c r="P2368" s="223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771</v>
      </c>
      <c r="D2369" s="73"/>
      <c r="E2369" s="233">
        <v>422.16</v>
      </c>
      <c r="F2369" s="75">
        <f t="shared" ref="F2369:F2380" si="516">E2369-E2369*$G$2%</f>
        <v>422.16</v>
      </c>
      <c r="G2369" s="75">
        <f t="shared" si="504"/>
        <v>337.728</v>
      </c>
      <c r="H2369" s="76">
        <v>145</v>
      </c>
      <c r="I2369" s="72"/>
      <c r="J2369" s="72"/>
      <c r="K2369" s="75" t="str">
        <f t="shared" si="509"/>
        <v/>
      </c>
      <c r="L2369" s="167">
        <v>5</v>
      </c>
      <c r="M2369" s="72">
        <v>100</v>
      </c>
      <c r="N2369" s="109" t="s">
        <v>351</v>
      </c>
      <c r="O2369" s="110" t="s">
        <v>5410</v>
      </c>
      <c r="P2369" s="223">
        <v>4630076443515</v>
      </c>
      <c r="Q2369" s="137">
        <v>6</v>
      </c>
      <c r="R2369" s="138">
        <v>0.0412</v>
      </c>
      <c r="S2369" s="125">
        <f t="shared" ref="S2369:S2380" si="517">Q2369/M2369*D2369</f>
        <v>0</v>
      </c>
      <c r="T2369" s="126">
        <f t="shared" ref="T2369:T2380" si="518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771</v>
      </c>
      <c r="D2370" s="73"/>
      <c r="E2370" s="233">
        <v>432.41</v>
      </c>
      <c r="F2370" s="75">
        <f t="shared" si="516"/>
        <v>432.41</v>
      </c>
      <c r="G2370" s="75">
        <f t="shared" si="504"/>
        <v>345.928</v>
      </c>
      <c r="H2370" s="78"/>
      <c r="I2370" s="72"/>
      <c r="J2370" s="72" t="s">
        <v>361</v>
      </c>
      <c r="K2370" s="75" t="str">
        <f t="shared" si="509"/>
        <v/>
      </c>
      <c r="L2370" s="167">
        <v>5</v>
      </c>
      <c r="M2370" s="72">
        <v>100</v>
      </c>
      <c r="N2370" s="109" t="s">
        <v>351</v>
      </c>
      <c r="O2370" s="110" t="s">
        <v>5410</v>
      </c>
      <c r="P2370" s="223">
        <v>4630076443522</v>
      </c>
      <c r="Q2370" s="137">
        <v>6.5</v>
      </c>
      <c r="R2370" s="138">
        <v>0.0412</v>
      </c>
      <c r="S2370" s="125">
        <f t="shared" si="517"/>
        <v>0</v>
      </c>
      <c r="T2370" s="126">
        <f t="shared" si="518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771</v>
      </c>
      <c r="D2371" s="73"/>
      <c r="E2371" s="233">
        <v>482.52</v>
      </c>
      <c r="F2371" s="75">
        <f t="shared" si="516"/>
        <v>482.52</v>
      </c>
      <c r="G2371" s="75">
        <f t="shared" si="504"/>
        <v>386.016</v>
      </c>
      <c r="H2371" s="76">
        <v>185</v>
      </c>
      <c r="I2371" s="72"/>
      <c r="J2371" s="72"/>
      <c r="K2371" s="75" t="str">
        <f t="shared" si="509"/>
        <v/>
      </c>
      <c r="L2371" s="167">
        <v>5</v>
      </c>
      <c r="M2371" s="72">
        <v>100</v>
      </c>
      <c r="N2371" s="109" t="s">
        <v>351</v>
      </c>
      <c r="O2371" s="110" t="s">
        <v>5410</v>
      </c>
      <c r="P2371" s="223">
        <v>4630076443539</v>
      </c>
      <c r="Q2371" s="137">
        <v>7</v>
      </c>
      <c r="R2371" s="138">
        <v>0.0412</v>
      </c>
      <c r="S2371" s="125">
        <f t="shared" si="517"/>
        <v>0</v>
      </c>
      <c r="T2371" s="126">
        <f t="shared" si="518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771</v>
      </c>
      <c r="D2372" s="73"/>
      <c r="E2372" s="233">
        <v>570.16</v>
      </c>
      <c r="F2372" s="75">
        <f t="shared" si="516"/>
        <v>570.16</v>
      </c>
      <c r="G2372" s="75">
        <f t="shared" si="504"/>
        <v>456.128</v>
      </c>
      <c r="H2372" s="76">
        <v>194</v>
      </c>
      <c r="I2372" s="72"/>
      <c r="J2372" s="72"/>
      <c r="K2372" s="75" t="str">
        <f t="shared" si="509"/>
        <v/>
      </c>
      <c r="L2372" s="167">
        <v>5</v>
      </c>
      <c r="M2372" s="72">
        <v>100</v>
      </c>
      <c r="N2372" s="109" t="s">
        <v>351</v>
      </c>
      <c r="O2372" s="110" t="s">
        <v>5410</v>
      </c>
      <c r="P2372" s="223">
        <v>4630076443546</v>
      </c>
      <c r="Q2372" s="137">
        <v>8.8</v>
      </c>
      <c r="R2372" s="138">
        <v>0.0412</v>
      </c>
      <c r="S2372" s="125">
        <f t="shared" si="517"/>
        <v>0</v>
      </c>
      <c r="T2372" s="126">
        <f t="shared" si="518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771</v>
      </c>
      <c r="D2373" s="73"/>
      <c r="E2373" s="233">
        <v>486.66</v>
      </c>
      <c r="F2373" s="75">
        <f t="shared" si="516"/>
        <v>486.66</v>
      </c>
      <c r="G2373" s="75">
        <f t="shared" si="504"/>
        <v>389.328</v>
      </c>
      <c r="H2373" s="76">
        <v>155</v>
      </c>
      <c r="I2373" s="72"/>
      <c r="J2373" s="72"/>
      <c r="K2373" s="75" t="str">
        <f t="shared" si="509"/>
        <v/>
      </c>
      <c r="L2373" s="167">
        <v>5</v>
      </c>
      <c r="M2373" s="72">
        <v>100</v>
      </c>
      <c r="N2373" s="109" t="s">
        <v>351</v>
      </c>
      <c r="O2373" s="110" t="s">
        <v>5410</v>
      </c>
      <c r="P2373" s="223">
        <v>4630076443553</v>
      </c>
      <c r="Q2373" s="137">
        <v>7.5</v>
      </c>
      <c r="R2373" s="138">
        <v>0.0412</v>
      </c>
      <c r="S2373" s="125">
        <f t="shared" si="517"/>
        <v>0</v>
      </c>
      <c r="T2373" s="126">
        <f t="shared" si="518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771</v>
      </c>
      <c r="D2374" s="73"/>
      <c r="E2374" s="233">
        <v>556.16</v>
      </c>
      <c r="F2374" s="75">
        <f t="shared" si="516"/>
        <v>556.16</v>
      </c>
      <c r="G2374" s="75">
        <f t="shared" si="504"/>
        <v>444.928</v>
      </c>
      <c r="H2374" s="76">
        <v>30</v>
      </c>
      <c r="I2374" s="72"/>
      <c r="J2374" s="72" t="s">
        <v>361</v>
      </c>
      <c r="K2374" s="75" t="str">
        <f t="shared" si="509"/>
        <v/>
      </c>
      <c r="L2374" s="167">
        <v>5</v>
      </c>
      <c r="M2374" s="72">
        <v>100</v>
      </c>
      <c r="N2374" s="109" t="s">
        <v>351</v>
      </c>
      <c r="O2374" s="110" t="s">
        <v>5410</v>
      </c>
      <c r="P2374" s="223">
        <v>4630076443560</v>
      </c>
      <c r="Q2374" s="137">
        <v>8</v>
      </c>
      <c r="R2374" s="138">
        <v>0.0412</v>
      </c>
      <c r="S2374" s="125">
        <f t="shared" si="517"/>
        <v>0</v>
      </c>
      <c r="T2374" s="126">
        <f t="shared" si="518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771</v>
      </c>
      <c r="D2375" s="73"/>
      <c r="E2375" s="233">
        <v>689.69</v>
      </c>
      <c r="F2375" s="75">
        <f t="shared" si="516"/>
        <v>689.69</v>
      </c>
      <c r="G2375" s="75">
        <f t="shared" si="504"/>
        <v>551.752</v>
      </c>
      <c r="H2375" s="76">
        <v>45</v>
      </c>
      <c r="I2375" s="72"/>
      <c r="J2375" s="72" t="s">
        <v>361</v>
      </c>
      <c r="K2375" s="75" t="str">
        <f t="shared" si="509"/>
        <v/>
      </c>
      <c r="L2375" s="167">
        <v>5</v>
      </c>
      <c r="M2375" s="72">
        <v>100</v>
      </c>
      <c r="N2375" s="109" t="s">
        <v>351</v>
      </c>
      <c r="O2375" s="110" t="s">
        <v>5410</v>
      </c>
      <c r="P2375" s="223">
        <v>4630076443577</v>
      </c>
      <c r="Q2375" s="137">
        <v>9.8</v>
      </c>
      <c r="R2375" s="138">
        <v>0.0412</v>
      </c>
      <c r="S2375" s="125">
        <f t="shared" si="517"/>
        <v>0</v>
      </c>
      <c r="T2375" s="126">
        <f t="shared" si="518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771</v>
      </c>
      <c r="D2376" s="73"/>
      <c r="E2376" s="233">
        <v>700.18</v>
      </c>
      <c r="F2376" s="75">
        <f t="shared" si="516"/>
        <v>700.18</v>
      </c>
      <c r="G2376" s="75">
        <f t="shared" si="504"/>
        <v>560.144</v>
      </c>
      <c r="H2376" s="76">
        <v>144</v>
      </c>
      <c r="I2376" s="72"/>
      <c r="J2376" s="72"/>
      <c r="K2376" s="75" t="str">
        <f t="shared" si="509"/>
        <v/>
      </c>
      <c r="L2376" s="167">
        <v>5</v>
      </c>
      <c r="M2376" s="72">
        <v>100</v>
      </c>
      <c r="N2376" s="109" t="s">
        <v>351</v>
      </c>
      <c r="O2376" s="110" t="s">
        <v>5410</v>
      </c>
      <c r="P2376" s="223">
        <v>4630076443584</v>
      </c>
      <c r="Q2376" s="137">
        <v>9</v>
      </c>
      <c r="R2376" s="138">
        <v>0.0412</v>
      </c>
      <c r="S2376" s="125">
        <f t="shared" si="517"/>
        <v>0</v>
      </c>
      <c r="T2376" s="126">
        <f t="shared" si="518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771</v>
      </c>
      <c r="D2377" s="73"/>
      <c r="E2377" s="233">
        <v>471.96</v>
      </c>
      <c r="F2377" s="75">
        <f t="shared" si="516"/>
        <v>471.96</v>
      </c>
      <c r="G2377" s="75">
        <f t="shared" si="504"/>
        <v>377.568</v>
      </c>
      <c r="H2377" s="76">
        <v>92</v>
      </c>
      <c r="I2377" s="72"/>
      <c r="J2377" s="72"/>
      <c r="K2377" s="75" t="str">
        <f t="shared" si="509"/>
        <v/>
      </c>
      <c r="L2377" s="167">
        <v>4</v>
      </c>
      <c r="M2377" s="72">
        <v>100</v>
      </c>
      <c r="N2377" s="109" t="s">
        <v>351</v>
      </c>
      <c r="O2377" s="110" t="s">
        <v>5410</v>
      </c>
      <c r="P2377" s="223">
        <v>4630076443591</v>
      </c>
      <c r="Q2377" s="137">
        <v>11</v>
      </c>
      <c r="R2377" s="138">
        <v>0.0412</v>
      </c>
      <c r="S2377" s="125">
        <f t="shared" si="517"/>
        <v>0</v>
      </c>
      <c r="T2377" s="126">
        <f t="shared" si="518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771</v>
      </c>
      <c r="D2378" s="73"/>
      <c r="E2378" s="233">
        <v>801.29</v>
      </c>
      <c r="F2378" s="75">
        <f t="shared" si="516"/>
        <v>801.29</v>
      </c>
      <c r="G2378" s="75">
        <f t="shared" si="504"/>
        <v>641.032</v>
      </c>
      <c r="H2378" s="76">
        <v>28</v>
      </c>
      <c r="I2378" s="72"/>
      <c r="J2378" s="72"/>
      <c r="K2378" s="75" t="str">
        <f t="shared" si="509"/>
        <v/>
      </c>
      <c r="L2378" s="167">
        <v>4</v>
      </c>
      <c r="M2378" s="72">
        <v>100</v>
      </c>
      <c r="N2378" s="109" t="s">
        <v>351</v>
      </c>
      <c r="O2378" s="110" t="s">
        <v>5410</v>
      </c>
      <c r="P2378" s="223">
        <v>4630076443607</v>
      </c>
      <c r="Q2378" s="137">
        <v>13</v>
      </c>
      <c r="R2378" s="138">
        <v>0.0412</v>
      </c>
      <c r="S2378" s="125">
        <f t="shared" si="517"/>
        <v>0</v>
      </c>
      <c r="T2378" s="126">
        <f t="shared" si="518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771</v>
      </c>
      <c r="D2379" s="73"/>
      <c r="E2379" s="233">
        <v>833.07</v>
      </c>
      <c r="F2379" s="75">
        <f t="shared" si="516"/>
        <v>833.07</v>
      </c>
      <c r="G2379" s="75">
        <f t="shared" si="504"/>
        <v>666.456</v>
      </c>
      <c r="H2379" s="76">
        <v>24</v>
      </c>
      <c r="I2379" s="72"/>
      <c r="J2379" s="72"/>
      <c r="K2379" s="75" t="str">
        <f t="shared" si="509"/>
        <v/>
      </c>
      <c r="L2379" s="167">
        <v>4</v>
      </c>
      <c r="M2379" s="72">
        <v>100</v>
      </c>
      <c r="N2379" s="109" t="s">
        <v>351</v>
      </c>
      <c r="O2379" s="110" t="s">
        <v>5410</v>
      </c>
      <c r="P2379" s="223">
        <v>4630076443614</v>
      </c>
      <c r="Q2379" s="137">
        <v>14.3</v>
      </c>
      <c r="R2379" s="138">
        <v>0.0412</v>
      </c>
      <c r="S2379" s="125">
        <f t="shared" si="517"/>
        <v>0</v>
      </c>
      <c r="T2379" s="126">
        <f t="shared" si="518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771</v>
      </c>
      <c r="D2380" s="73"/>
      <c r="E2380" s="233">
        <v>1069.97</v>
      </c>
      <c r="F2380" s="75">
        <f t="shared" si="516"/>
        <v>1069.97</v>
      </c>
      <c r="G2380" s="75">
        <f t="shared" si="504"/>
        <v>855.976</v>
      </c>
      <c r="H2380" s="76">
        <v>12</v>
      </c>
      <c r="I2380" s="72"/>
      <c r="J2380" s="72"/>
      <c r="K2380" s="75" t="str">
        <f t="shared" si="509"/>
        <v/>
      </c>
      <c r="L2380" s="167">
        <v>4</v>
      </c>
      <c r="M2380" s="72">
        <v>100</v>
      </c>
      <c r="N2380" s="109" t="s">
        <v>351</v>
      </c>
      <c r="O2380" s="110" t="s">
        <v>5410</v>
      </c>
      <c r="P2380" s="223">
        <v>4630076443621</v>
      </c>
      <c r="Q2380" s="137">
        <v>19</v>
      </c>
      <c r="R2380" s="138">
        <v>0.0412</v>
      </c>
      <c r="S2380" s="125">
        <f t="shared" si="517"/>
        <v>0</v>
      </c>
      <c r="T2380" s="126">
        <f t="shared" si="518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3"/>
      <c r="F2381" s="75"/>
      <c r="G2381" s="75"/>
      <c r="H2381" s="78"/>
      <c r="I2381" s="72"/>
      <c r="J2381" s="72"/>
      <c r="K2381" s="75" t="str">
        <f t="shared" si="509"/>
        <v/>
      </c>
      <c r="L2381" s="167"/>
      <c r="M2381" s="72"/>
      <c r="N2381" s="149"/>
      <c r="O2381" s="149"/>
      <c r="P2381" s="223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771</v>
      </c>
      <c r="D2382" s="73"/>
      <c r="E2382" s="233">
        <v>405.19</v>
      </c>
      <c r="F2382" s="75">
        <f t="shared" ref="F2382:F2390" si="519">E2382-E2382*$G$2%</f>
        <v>405.19</v>
      </c>
      <c r="G2382" s="75">
        <f t="shared" si="504"/>
        <v>324.152</v>
      </c>
      <c r="H2382" s="76">
        <v>95</v>
      </c>
      <c r="I2382" s="72"/>
      <c r="J2382" s="72"/>
      <c r="K2382" s="75" t="str">
        <f t="shared" si="509"/>
        <v/>
      </c>
      <c r="L2382" s="167">
        <v>5</v>
      </c>
      <c r="M2382" s="72">
        <v>100</v>
      </c>
      <c r="N2382" s="109" t="s">
        <v>351</v>
      </c>
      <c r="O2382" s="110" t="s">
        <v>5410</v>
      </c>
      <c r="P2382" s="223">
        <v>4630076443638</v>
      </c>
      <c r="Q2382" s="137">
        <v>11</v>
      </c>
      <c r="R2382" s="138">
        <v>0.0412</v>
      </c>
      <c r="S2382" s="125">
        <f t="shared" ref="S2382:S2390" si="520">Q2382/M2382*D2382</f>
        <v>0</v>
      </c>
      <c r="T2382" s="126">
        <f t="shared" ref="T2382:T2390" si="521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771</v>
      </c>
      <c r="D2383" s="73"/>
      <c r="E2383" s="233">
        <v>423.87</v>
      </c>
      <c r="F2383" s="75">
        <f t="shared" si="519"/>
        <v>423.87</v>
      </c>
      <c r="G2383" s="75">
        <f t="shared" si="504"/>
        <v>339.096</v>
      </c>
      <c r="H2383" s="76">
        <v>100</v>
      </c>
      <c r="I2383" s="72"/>
      <c r="J2383" s="72"/>
      <c r="K2383" s="75" t="str">
        <f t="shared" si="509"/>
        <v/>
      </c>
      <c r="L2383" s="167">
        <v>5</v>
      </c>
      <c r="M2383" s="72">
        <v>100</v>
      </c>
      <c r="N2383" s="109" t="s">
        <v>351</v>
      </c>
      <c r="O2383" s="110" t="s">
        <v>5410</v>
      </c>
      <c r="P2383" s="223">
        <v>4630076443645</v>
      </c>
      <c r="Q2383" s="137">
        <v>12</v>
      </c>
      <c r="R2383" s="138">
        <v>0.0412</v>
      </c>
      <c r="S2383" s="125">
        <f t="shared" si="520"/>
        <v>0</v>
      </c>
      <c r="T2383" s="126">
        <f t="shared" si="521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771</v>
      </c>
      <c r="D2384" s="73"/>
      <c r="E2384" s="233">
        <v>459.92</v>
      </c>
      <c r="F2384" s="75">
        <f t="shared" si="519"/>
        <v>459.92</v>
      </c>
      <c r="G2384" s="75">
        <f t="shared" si="504"/>
        <v>367.936</v>
      </c>
      <c r="H2384" s="76">
        <v>100</v>
      </c>
      <c r="I2384" s="72"/>
      <c r="J2384" s="72"/>
      <c r="K2384" s="75" t="str">
        <f t="shared" si="509"/>
        <v/>
      </c>
      <c r="L2384" s="167">
        <v>5</v>
      </c>
      <c r="M2384" s="72">
        <v>100</v>
      </c>
      <c r="N2384" s="109" t="s">
        <v>351</v>
      </c>
      <c r="O2384" s="110" t="s">
        <v>5410</v>
      </c>
      <c r="P2384" s="223">
        <v>4630076443652</v>
      </c>
      <c r="Q2384" s="137">
        <v>14</v>
      </c>
      <c r="R2384" s="138">
        <v>0.0412</v>
      </c>
      <c r="S2384" s="125">
        <f t="shared" si="520"/>
        <v>0</v>
      </c>
      <c r="T2384" s="126">
        <f t="shared" si="521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771</v>
      </c>
      <c r="D2385" s="73"/>
      <c r="E2385" s="233">
        <v>507.87</v>
      </c>
      <c r="F2385" s="75">
        <f t="shared" si="519"/>
        <v>507.87</v>
      </c>
      <c r="G2385" s="75">
        <f t="shared" si="504"/>
        <v>406.296</v>
      </c>
      <c r="H2385" s="76">
        <v>100</v>
      </c>
      <c r="I2385" s="72"/>
      <c r="J2385" s="72"/>
      <c r="K2385" s="75" t="str">
        <f t="shared" si="509"/>
        <v/>
      </c>
      <c r="L2385" s="167">
        <v>5</v>
      </c>
      <c r="M2385" s="72">
        <v>100</v>
      </c>
      <c r="N2385" s="109" t="s">
        <v>351</v>
      </c>
      <c r="O2385" s="110" t="s">
        <v>5410</v>
      </c>
      <c r="P2385" s="223">
        <v>4630076443669</v>
      </c>
      <c r="Q2385" s="137">
        <v>15</v>
      </c>
      <c r="R2385" s="138">
        <v>0.0412</v>
      </c>
      <c r="S2385" s="125">
        <f t="shared" si="520"/>
        <v>0</v>
      </c>
      <c r="T2385" s="126">
        <f t="shared" si="521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771</v>
      </c>
      <c r="D2386" s="73"/>
      <c r="E2386" s="233">
        <v>534.29</v>
      </c>
      <c r="F2386" s="75">
        <f t="shared" si="519"/>
        <v>534.29</v>
      </c>
      <c r="G2386" s="75">
        <f t="shared" si="504"/>
        <v>427.432</v>
      </c>
      <c r="H2386" s="76">
        <v>100</v>
      </c>
      <c r="I2386" s="72"/>
      <c r="J2386" s="72"/>
      <c r="K2386" s="75" t="str">
        <f t="shared" si="509"/>
        <v/>
      </c>
      <c r="L2386" s="167">
        <v>5</v>
      </c>
      <c r="M2386" s="72">
        <v>100</v>
      </c>
      <c r="N2386" s="109" t="s">
        <v>351</v>
      </c>
      <c r="O2386" s="110" t="s">
        <v>5410</v>
      </c>
      <c r="P2386" s="223">
        <v>4630076443676</v>
      </c>
      <c r="Q2386" s="137">
        <v>16</v>
      </c>
      <c r="R2386" s="138">
        <v>0.0412</v>
      </c>
      <c r="S2386" s="125">
        <f t="shared" si="520"/>
        <v>0</v>
      </c>
      <c r="T2386" s="126">
        <f t="shared" si="521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771</v>
      </c>
      <c r="D2387" s="73"/>
      <c r="E2387" s="233">
        <v>425.64</v>
      </c>
      <c r="F2387" s="75">
        <f t="shared" si="519"/>
        <v>425.64</v>
      </c>
      <c r="G2387" s="75">
        <f t="shared" si="504"/>
        <v>340.512</v>
      </c>
      <c r="H2387" s="76">
        <v>100</v>
      </c>
      <c r="I2387" s="72"/>
      <c r="J2387" s="72"/>
      <c r="K2387" s="75" t="str">
        <f t="shared" si="509"/>
        <v/>
      </c>
      <c r="L2387" s="167">
        <v>5</v>
      </c>
      <c r="M2387" s="72">
        <v>100</v>
      </c>
      <c r="N2387" s="109" t="s">
        <v>351</v>
      </c>
      <c r="O2387" s="110" t="s">
        <v>5410</v>
      </c>
      <c r="P2387" s="223">
        <v>4630076443683</v>
      </c>
      <c r="Q2387" s="137">
        <v>18</v>
      </c>
      <c r="R2387" s="138">
        <v>0.0412</v>
      </c>
      <c r="S2387" s="125">
        <f t="shared" si="520"/>
        <v>0</v>
      </c>
      <c r="T2387" s="126">
        <f t="shared" si="521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771</v>
      </c>
      <c r="D2388" s="73"/>
      <c r="E2388" s="233">
        <v>822.17</v>
      </c>
      <c r="F2388" s="75">
        <f t="shared" si="519"/>
        <v>822.17</v>
      </c>
      <c r="G2388" s="75">
        <f t="shared" si="504"/>
        <v>657.736</v>
      </c>
      <c r="H2388" s="76">
        <v>76</v>
      </c>
      <c r="I2388" s="72"/>
      <c r="J2388" s="72"/>
      <c r="K2388" s="75" t="str">
        <f t="shared" si="509"/>
        <v/>
      </c>
      <c r="L2388" s="167">
        <v>4</v>
      </c>
      <c r="M2388" s="72">
        <v>80</v>
      </c>
      <c r="N2388" s="109" t="s">
        <v>351</v>
      </c>
      <c r="O2388" s="110" t="s">
        <v>5410</v>
      </c>
      <c r="P2388" s="223">
        <v>4630076443690</v>
      </c>
      <c r="Q2388" s="137">
        <v>13</v>
      </c>
      <c r="R2388" s="138">
        <v>0.0412</v>
      </c>
      <c r="S2388" s="125">
        <f t="shared" si="520"/>
        <v>0</v>
      </c>
      <c r="T2388" s="126">
        <f t="shared" si="521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771</v>
      </c>
      <c r="D2389" s="73"/>
      <c r="E2389" s="233">
        <v>952.42</v>
      </c>
      <c r="F2389" s="75">
        <f t="shared" si="519"/>
        <v>952.42</v>
      </c>
      <c r="G2389" s="75">
        <f t="shared" si="504"/>
        <v>761.936</v>
      </c>
      <c r="H2389" s="76">
        <v>80</v>
      </c>
      <c r="I2389" s="72"/>
      <c r="J2389" s="72"/>
      <c r="K2389" s="75" t="str">
        <f t="shared" si="509"/>
        <v/>
      </c>
      <c r="L2389" s="167">
        <v>4</v>
      </c>
      <c r="M2389" s="72">
        <v>80</v>
      </c>
      <c r="N2389" s="109" t="s">
        <v>351</v>
      </c>
      <c r="O2389" s="110" t="s">
        <v>5410</v>
      </c>
      <c r="P2389" s="223">
        <v>4630076443706</v>
      </c>
      <c r="Q2389" s="137">
        <v>13</v>
      </c>
      <c r="R2389" s="138">
        <v>0.0412</v>
      </c>
      <c r="S2389" s="125">
        <f t="shared" si="520"/>
        <v>0</v>
      </c>
      <c r="T2389" s="126">
        <f t="shared" si="521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771</v>
      </c>
      <c r="D2390" s="73"/>
      <c r="E2390" s="233">
        <v>1002.39</v>
      </c>
      <c r="F2390" s="75">
        <f t="shared" si="519"/>
        <v>1002.39</v>
      </c>
      <c r="G2390" s="75">
        <f t="shared" si="504"/>
        <v>801.912</v>
      </c>
      <c r="H2390" s="76">
        <v>72</v>
      </c>
      <c r="I2390" s="72"/>
      <c r="J2390" s="72"/>
      <c r="K2390" s="75" t="str">
        <f t="shared" si="509"/>
        <v/>
      </c>
      <c r="L2390" s="167">
        <v>4</v>
      </c>
      <c r="M2390" s="72">
        <v>80</v>
      </c>
      <c r="N2390" s="109" t="s">
        <v>351</v>
      </c>
      <c r="O2390" s="110" t="s">
        <v>5410</v>
      </c>
      <c r="P2390" s="223">
        <v>4630076443713</v>
      </c>
      <c r="Q2390" s="137">
        <v>17</v>
      </c>
      <c r="R2390" s="138">
        <v>0.0412</v>
      </c>
      <c r="S2390" s="125">
        <f t="shared" si="520"/>
        <v>0</v>
      </c>
      <c r="T2390" s="126">
        <f t="shared" si="521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3"/>
      <c r="F2391" s="75"/>
      <c r="G2391" s="75"/>
      <c r="H2391" s="78"/>
      <c r="I2391" s="72"/>
      <c r="J2391" s="72"/>
      <c r="K2391" s="75" t="str">
        <f t="shared" si="509"/>
        <v/>
      </c>
      <c r="L2391" s="167"/>
      <c r="M2391" s="72"/>
      <c r="N2391" s="149"/>
      <c r="O2391" s="149"/>
      <c r="P2391" s="223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771</v>
      </c>
      <c r="D2392" s="73"/>
      <c r="E2392" s="233">
        <v>381.22</v>
      </c>
      <c r="F2392" s="75">
        <f t="shared" ref="F2392:F2403" si="522">E2392-E2392*$G$2%</f>
        <v>381.22</v>
      </c>
      <c r="G2392" s="75">
        <f t="shared" ref="G2392:G2454" si="523">E2392-(20*E2392/100)</f>
        <v>304.976</v>
      </c>
      <c r="H2392" s="76">
        <v>90</v>
      </c>
      <c r="I2392" s="72"/>
      <c r="J2392" s="72"/>
      <c r="K2392" s="75" t="str">
        <f t="shared" si="509"/>
        <v/>
      </c>
      <c r="L2392" s="167">
        <v>5</v>
      </c>
      <c r="M2392" s="72">
        <v>100</v>
      </c>
      <c r="N2392" s="109" t="s">
        <v>351</v>
      </c>
      <c r="O2392" s="110" t="s">
        <v>5410</v>
      </c>
      <c r="P2392" s="223">
        <v>4630076446882</v>
      </c>
      <c r="Q2392" s="137">
        <v>7</v>
      </c>
      <c r="R2392" s="138">
        <v>0.04116</v>
      </c>
      <c r="S2392" s="125">
        <f t="shared" ref="S2392:S2403" si="524">Q2392/M2392*D2392</f>
        <v>0</v>
      </c>
      <c r="T2392" s="126">
        <f t="shared" ref="T2392:T2403" si="525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771</v>
      </c>
      <c r="D2393" s="73"/>
      <c r="E2393" s="233">
        <v>423.96</v>
      </c>
      <c r="F2393" s="75">
        <f t="shared" si="522"/>
        <v>423.96</v>
      </c>
      <c r="G2393" s="75">
        <f t="shared" si="523"/>
        <v>339.168</v>
      </c>
      <c r="H2393" s="76">
        <v>65</v>
      </c>
      <c r="I2393" s="72"/>
      <c r="J2393" s="72"/>
      <c r="K2393" s="75" t="str">
        <f t="shared" si="509"/>
        <v/>
      </c>
      <c r="L2393" s="167">
        <v>5</v>
      </c>
      <c r="M2393" s="72">
        <v>100</v>
      </c>
      <c r="N2393" s="109" t="s">
        <v>351</v>
      </c>
      <c r="O2393" s="110" t="s">
        <v>5410</v>
      </c>
      <c r="P2393" s="223">
        <v>4630076446899</v>
      </c>
      <c r="Q2393" s="137">
        <v>7.5</v>
      </c>
      <c r="R2393" s="138">
        <v>0.04116</v>
      </c>
      <c r="S2393" s="125">
        <f t="shared" si="524"/>
        <v>0</v>
      </c>
      <c r="T2393" s="126">
        <f t="shared" si="525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771</v>
      </c>
      <c r="D2394" s="73"/>
      <c r="E2394" s="233">
        <v>492.1</v>
      </c>
      <c r="F2394" s="75">
        <f t="shared" si="522"/>
        <v>492.1</v>
      </c>
      <c r="G2394" s="75">
        <f t="shared" si="523"/>
        <v>393.68</v>
      </c>
      <c r="H2394" s="76">
        <v>85</v>
      </c>
      <c r="I2394" s="72"/>
      <c r="J2394" s="72"/>
      <c r="K2394" s="75" t="str">
        <f t="shared" si="509"/>
        <v/>
      </c>
      <c r="L2394" s="167">
        <v>5</v>
      </c>
      <c r="M2394" s="72">
        <v>100</v>
      </c>
      <c r="N2394" s="109" t="s">
        <v>351</v>
      </c>
      <c r="O2394" s="110" t="s">
        <v>5410</v>
      </c>
      <c r="P2394" s="223">
        <v>4630076446905</v>
      </c>
      <c r="Q2394" s="137">
        <v>8</v>
      </c>
      <c r="R2394" s="138">
        <v>0.04116</v>
      </c>
      <c r="S2394" s="125">
        <f t="shared" si="524"/>
        <v>0</v>
      </c>
      <c r="T2394" s="126">
        <f t="shared" si="525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771</v>
      </c>
      <c r="D2395" s="73"/>
      <c r="E2395" s="233">
        <v>587.32</v>
      </c>
      <c r="F2395" s="75">
        <f t="shared" si="522"/>
        <v>587.32</v>
      </c>
      <c r="G2395" s="75">
        <f t="shared" si="523"/>
        <v>469.856</v>
      </c>
      <c r="H2395" s="76">
        <v>95</v>
      </c>
      <c r="I2395" s="72"/>
      <c r="J2395" s="72"/>
      <c r="K2395" s="75" t="str">
        <f t="shared" si="509"/>
        <v/>
      </c>
      <c r="L2395" s="167">
        <v>5</v>
      </c>
      <c r="M2395" s="72">
        <v>100</v>
      </c>
      <c r="N2395" s="109" t="s">
        <v>351</v>
      </c>
      <c r="O2395" s="110" t="s">
        <v>5410</v>
      </c>
      <c r="P2395" s="223">
        <v>4630076446912</v>
      </c>
      <c r="Q2395" s="137">
        <v>10.7</v>
      </c>
      <c r="R2395" s="138">
        <v>0.04116</v>
      </c>
      <c r="S2395" s="125">
        <f t="shared" si="524"/>
        <v>0</v>
      </c>
      <c r="T2395" s="126">
        <f t="shared" si="525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771</v>
      </c>
      <c r="D2396" s="73"/>
      <c r="E2396" s="233">
        <v>487.64</v>
      </c>
      <c r="F2396" s="75">
        <f t="shared" si="522"/>
        <v>487.64</v>
      </c>
      <c r="G2396" s="75">
        <f t="shared" si="523"/>
        <v>390.112</v>
      </c>
      <c r="H2396" s="76">
        <v>100</v>
      </c>
      <c r="I2396" s="72"/>
      <c r="J2396" s="72"/>
      <c r="K2396" s="75" t="str">
        <f t="shared" si="509"/>
        <v/>
      </c>
      <c r="L2396" s="167">
        <v>5</v>
      </c>
      <c r="M2396" s="72">
        <v>100</v>
      </c>
      <c r="N2396" s="109" t="s">
        <v>351</v>
      </c>
      <c r="O2396" s="110" t="s">
        <v>5410</v>
      </c>
      <c r="P2396" s="223">
        <v>4630076446929</v>
      </c>
      <c r="Q2396" s="137">
        <v>8.3</v>
      </c>
      <c r="R2396" s="138">
        <v>0.04116</v>
      </c>
      <c r="S2396" s="125">
        <f t="shared" si="524"/>
        <v>0</v>
      </c>
      <c r="T2396" s="126">
        <f t="shared" si="525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771</v>
      </c>
      <c r="D2397" s="73"/>
      <c r="E2397" s="233">
        <v>506.19</v>
      </c>
      <c r="F2397" s="75">
        <f t="shared" si="522"/>
        <v>506.19</v>
      </c>
      <c r="G2397" s="75">
        <f t="shared" si="523"/>
        <v>404.952</v>
      </c>
      <c r="H2397" s="76">
        <v>95</v>
      </c>
      <c r="I2397" s="72"/>
      <c r="J2397" s="72"/>
      <c r="K2397" s="75" t="str">
        <f t="shared" si="509"/>
        <v/>
      </c>
      <c r="L2397" s="167">
        <v>5</v>
      </c>
      <c r="M2397" s="72">
        <v>100</v>
      </c>
      <c r="N2397" s="109" t="s">
        <v>351</v>
      </c>
      <c r="O2397" s="110" t="s">
        <v>5410</v>
      </c>
      <c r="P2397" s="223">
        <v>4630076446936</v>
      </c>
      <c r="Q2397" s="137">
        <v>8.5</v>
      </c>
      <c r="R2397" s="138">
        <v>0.04116</v>
      </c>
      <c r="S2397" s="125">
        <f t="shared" si="524"/>
        <v>0</v>
      </c>
      <c r="T2397" s="126">
        <f t="shared" si="525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771</v>
      </c>
      <c r="D2398" s="73"/>
      <c r="E2398" s="233">
        <v>601.18</v>
      </c>
      <c r="F2398" s="75">
        <f t="shared" si="522"/>
        <v>601.18</v>
      </c>
      <c r="G2398" s="75">
        <f t="shared" si="523"/>
        <v>480.944</v>
      </c>
      <c r="H2398" s="76">
        <v>105</v>
      </c>
      <c r="I2398" s="72"/>
      <c r="J2398" s="72"/>
      <c r="K2398" s="75" t="str">
        <f t="shared" si="509"/>
        <v/>
      </c>
      <c r="L2398" s="167">
        <v>5</v>
      </c>
      <c r="M2398" s="72">
        <v>100</v>
      </c>
      <c r="N2398" s="109" t="s">
        <v>351</v>
      </c>
      <c r="O2398" s="110" t="s">
        <v>5410</v>
      </c>
      <c r="P2398" s="223">
        <v>4630076446943</v>
      </c>
      <c r="Q2398" s="137">
        <v>9.2</v>
      </c>
      <c r="R2398" s="138">
        <v>0.04116</v>
      </c>
      <c r="S2398" s="125">
        <f t="shared" si="524"/>
        <v>0</v>
      </c>
      <c r="T2398" s="126">
        <f t="shared" si="525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771</v>
      </c>
      <c r="D2399" s="73"/>
      <c r="E2399" s="233">
        <v>669.61</v>
      </c>
      <c r="F2399" s="75">
        <f t="shared" si="522"/>
        <v>669.61</v>
      </c>
      <c r="G2399" s="75">
        <f t="shared" si="523"/>
        <v>535.688</v>
      </c>
      <c r="H2399" s="76">
        <v>100</v>
      </c>
      <c r="I2399" s="72"/>
      <c r="J2399" s="72"/>
      <c r="K2399" s="75" t="str">
        <f t="shared" si="509"/>
        <v/>
      </c>
      <c r="L2399" s="167">
        <v>5</v>
      </c>
      <c r="M2399" s="72">
        <v>100</v>
      </c>
      <c r="N2399" s="109" t="s">
        <v>351</v>
      </c>
      <c r="O2399" s="110" t="s">
        <v>5410</v>
      </c>
      <c r="P2399" s="223">
        <v>4630076446950</v>
      </c>
      <c r="Q2399" s="137">
        <v>11.8</v>
      </c>
      <c r="R2399" s="138">
        <v>0.04116</v>
      </c>
      <c r="S2399" s="125">
        <f t="shared" si="524"/>
        <v>0</v>
      </c>
      <c r="T2399" s="126">
        <f t="shared" si="525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771</v>
      </c>
      <c r="D2400" s="73"/>
      <c r="E2400" s="233">
        <v>806.03</v>
      </c>
      <c r="F2400" s="75">
        <f t="shared" si="522"/>
        <v>806.03</v>
      </c>
      <c r="G2400" s="75">
        <f t="shared" si="523"/>
        <v>644.824</v>
      </c>
      <c r="H2400" s="76">
        <v>80</v>
      </c>
      <c r="I2400" s="72"/>
      <c r="J2400" s="72"/>
      <c r="K2400" s="75" t="str">
        <f t="shared" si="509"/>
        <v/>
      </c>
      <c r="L2400" s="167">
        <v>4</v>
      </c>
      <c r="M2400" s="72">
        <v>80</v>
      </c>
      <c r="N2400" s="109" t="s">
        <v>351</v>
      </c>
      <c r="O2400" s="110" t="s">
        <v>5410</v>
      </c>
      <c r="P2400" s="223">
        <v>4630076446806</v>
      </c>
      <c r="Q2400" s="137">
        <v>12</v>
      </c>
      <c r="R2400" s="138">
        <v>0.04116</v>
      </c>
      <c r="S2400" s="125">
        <f t="shared" si="524"/>
        <v>0</v>
      </c>
      <c r="T2400" s="126">
        <f t="shared" si="525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771</v>
      </c>
      <c r="D2401" s="73"/>
      <c r="E2401" s="233">
        <v>904.04</v>
      </c>
      <c r="F2401" s="75">
        <f t="shared" si="522"/>
        <v>904.04</v>
      </c>
      <c r="G2401" s="75">
        <f t="shared" si="523"/>
        <v>723.232</v>
      </c>
      <c r="H2401" s="76">
        <v>106</v>
      </c>
      <c r="I2401" s="72"/>
      <c r="J2401" s="72"/>
      <c r="K2401" s="75" t="str">
        <f t="shared" si="509"/>
        <v/>
      </c>
      <c r="L2401" s="167">
        <v>4</v>
      </c>
      <c r="M2401" s="72">
        <v>80</v>
      </c>
      <c r="N2401" s="109" t="s">
        <v>351</v>
      </c>
      <c r="O2401" s="110" t="s">
        <v>5410</v>
      </c>
      <c r="P2401" s="223">
        <v>4630076446967</v>
      </c>
      <c r="Q2401" s="137">
        <v>14</v>
      </c>
      <c r="R2401" s="138">
        <v>0.04116</v>
      </c>
      <c r="S2401" s="125">
        <f t="shared" si="524"/>
        <v>0</v>
      </c>
      <c r="T2401" s="126">
        <f t="shared" si="525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771</v>
      </c>
      <c r="D2402" s="73"/>
      <c r="E2402" s="233">
        <v>1045.9</v>
      </c>
      <c r="F2402" s="75">
        <f t="shared" si="522"/>
        <v>1045.9</v>
      </c>
      <c r="G2402" s="75">
        <f t="shared" si="523"/>
        <v>836.72</v>
      </c>
      <c r="H2402" s="76">
        <v>44</v>
      </c>
      <c r="I2402" s="72"/>
      <c r="J2402" s="72"/>
      <c r="K2402" s="75" t="str">
        <f t="shared" si="509"/>
        <v/>
      </c>
      <c r="L2402" s="167">
        <v>4</v>
      </c>
      <c r="M2402" s="72">
        <v>80</v>
      </c>
      <c r="N2402" s="109" t="s">
        <v>351</v>
      </c>
      <c r="O2402" s="110" t="s">
        <v>5410</v>
      </c>
      <c r="P2402" s="223">
        <v>4630076446974</v>
      </c>
      <c r="Q2402" s="137">
        <v>15.1</v>
      </c>
      <c r="R2402" s="138">
        <v>0.04116</v>
      </c>
      <c r="S2402" s="125">
        <f t="shared" si="524"/>
        <v>0</v>
      </c>
      <c r="T2402" s="126">
        <f t="shared" si="525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771</v>
      </c>
      <c r="D2403" s="73"/>
      <c r="E2403" s="233">
        <v>1191.92</v>
      </c>
      <c r="F2403" s="75">
        <f t="shared" si="522"/>
        <v>1191.92</v>
      </c>
      <c r="G2403" s="75">
        <f t="shared" si="523"/>
        <v>953.536</v>
      </c>
      <c r="H2403" s="76">
        <v>44</v>
      </c>
      <c r="I2403" s="72"/>
      <c r="J2403" s="72"/>
      <c r="K2403" s="75" t="str">
        <f t="shared" si="509"/>
        <v/>
      </c>
      <c r="L2403" s="167">
        <v>4</v>
      </c>
      <c r="M2403" s="72">
        <v>80</v>
      </c>
      <c r="N2403" s="109" t="s">
        <v>351</v>
      </c>
      <c r="O2403" s="110" t="s">
        <v>5410</v>
      </c>
      <c r="P2403" s="223">
        <v>4630076446981</v>
      </c>
      <c r="Q2403" s="137">
        <v>19.8</v>
      </c>
      <c r="R2403" s="138">
        <v>0.04116</v>
      </c>
      <c r="S2403" s="125">
        <f t="shared" si="524"/>
        <v>0</v>
      </c>
      <c r="T2403" s="126">
        <f t="shared" si="525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3"/>
      <c r="F2404" s="75"/>
      <c r="G2404" s="75"/>
      <c r="H2404" s="78"/>
      <c r="I2404" s="72"/>
      <c r="J2404" s="72"/>
      <c r="K2404" s="75" t="str">
        <f t="shared" si="509"/>
        <v/>
      </c>
      <c r="L2404" s="167"/>
      <c r="M2404" s="72"/>
      <c r="N2404" s="149"/>
      <c r="O2404" s="149"/>
      <c r="P2404" s="223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771</v>
      </c>
      <c r="D2405" s="73"/>
      <c r="E2405" s="233">
        <v>379.63</v>
      </c>
      <c r="F2405" s="75">
        <f t="shared" ref="F2405:F2413" si="526">E2405-E2405*$G$2%</f>
        <v>379.63</v>
      </c>
      <c r="G2405" s="75">
        <f t="shared" si="523"/>
        <v>303.704</v>
      </c>
      <c r="H2405" s="76">
        <v>135</v>
      </c>
      <c r="I2405" s="72"/>
      <c r="J2405" s="72"/>
      <c r="K2405" s="75" t="str">
        <f t="shared" si="509"/>
        <v/>
      </c>
      <c r="L2405" s="167">
        <v>5</v>
      </c>
      <c r="M2405" s="72">
        <v>100</v>
      </c>
      <c r="N2405" s="109" t="s">
        <v>351</v>
      </c>
      <c r="O2405" s="110" t="s">
        <v>5410</v>
      </c>
      <c r="P2405" s="223">
        <v>4630076446998</v>
      </c>
      <c r="Q2405" s="137">
        <v>6.5</v>
      </c>
      <c r="R2405" s="138">
        <v>0.0412</v>
      </c>
      <c r="S2405" s="125">
        <f t="shared" ref="S2405:S2413" si="527">Q2405/M2405*D2405</f>
        <v>0</v>
      </c>
      <c r="T2405" s="126">
        <f t="shared" ref="T2405:T2413" si="528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771</v>
      </c>
      <c r="D2406" s="73"/>
      <c r="E2406" s="233">
        <v>430.17</v>
      </c>
      <c r="F2406" s="75">
        <f t="shared" si="526"/>
        <v>430.17</v>
      </c>
      <c r="G2406" s="75">
        <f t="shared" si="523"/>
        <v>344.136</v>
      </c>
      <c r="H2406" s="76">
        <v>70</v>
      </c>
      <c r="I2406" s="72"/>
      <c r="J2406" s="72"/>
      <c r="K2406" s="75" t="str">
        <f t="shared" si="509"/>
        <v/>
      </c>
      <c r="L2406" s="167">
        <v>5</v>
      </c>
      <c r="M2406" s="72">
        <v>100</v>
      </c>
      <c r="N2406" s="109" t="s">
        <v>351</v>
      </c>
      <c r="O2406" s="110" t="s">
        <v>5410</v>
      </c>
      <c r="P2406" s="223">
        <v>4630076447001</v>
      </c>
      <c r="Q2406" s="137">
        <v>6.5</v>
      </c>
      <c r="R2406" s="138">
        <v>0.0412</v>
      </c>
      <c r="S2406" s="125">
        <f t="shared" si="527"/>
        <v>0</v>
      </c>
      <c r="T2406" s="126">
        <f t="shared" si="528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771</v>
      </c>
      <c r="D2407" s="73"/>
      <c r="E2407" s="233">
        <v>495.53</v>
      </c>
      <c r="F2407" s="75">
        <f t="shared" si="526"/>
        <v>495.53</v>
      </c>
      <c r="G2407" s="75">
        <f t="shared" si="523"/>
        <v>396.424</v>
      </c>
      <c r="H2407" s="76">
        <v>100</v>
      </c>
      <c r="I2407" s="72"/>
      <c r="J2407" s="72"/>
      <c r="K2407" s="75" t="str">
        <f t="shared" si="509"/>
        <v/>
      </c>
      <c r="L2407" s="167">
        <v>5</v>
      </c>
      <c r="M2407" s="72">
        <v>100</v>
      </c>
      <c r="N2407" s="109" t="s">
        <v>351</v>
      </c>
      <c r="O2407" s="110" t="s">
        <v>5410</v>
      </c>
      <c r="P2407" s="223">
        <v>4630076447018</v>
      </c>
      <c r="Q2407" s="137">
        <v>7.5</v>
      </c>
      <c r="R2407" s="138">
        <v>0.0412</v>
      </c>
      <c r="S2407" s="125">
        <f t="shared" si="527"/>
        <v>0</v>
      </c>
      <c r="T2407" s="126">
        <f t="shared" si="528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771</v>
      </c>
      <c r="D2408" s="73"/>
      <c r="E2408" s="233">
        <v>512.68</v>
      </c>
      <c r="F2408" s="75">
        <f t="shared" si="526"/>
        <v>512.68</v>
      </c>
      <c r="G2408" s="75">
        <f t="shared" si="523"/>
        <v>410.144</v>
      </c>
      <c r="H2408" s="76">
        <v>125</v>
      </c>
      <c r="I2408" s="72"/>
      <c r="J2408" s="72"/>
      <c r="K2408" s="75" t="str">
        <f t="shared" si="509"/>
        <v/>
      </c>
      <c r="L2408" s="167">
        <v>5</v>
      </c>
      <c r="M2408" s="72">
        <v>100</v>
      </c>
      <c r="N2408" s="109" t="s">
        <v>351</v>
      </c>
      <c r="O2408" s="110" t="s">
        <v>5410</v>
      </c>
      <c r="P2408" s="223">
        <v>4630076447025</v>
      </c>
      <c r="Q2408" s="137">
        <v>7.5</v>
      </c>
      <c r="R2408" s="138">
        <v>0.0412</v>
      </c>
      <c r="S2408" s="125">
        <f t="shared" si="527"/>
        <v>0</v>
      </c>
      <c r="T2408" s="126">
        <f t="shared" si="528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771</v>
      </c>
      <c r="D2409" s="73"/>
      <c r="E2409" s="233">
        <v>606.1</v>
      </c>
      <c r="F2409" s="75">
        <f t="shared" si="526"/>
        <v>606.1</v>
      </c>
      <c r="G2409" s="75">
        <f t="shared" si="523"/>
        <v>484.88</v>
      </c>
      <c r="H2409" s="76">
        <v>100</v>
      </c>
      <c r="I2409" s="72"/>
      <c r="J2409" s="72"/>
      <c r="K2409" s="75" t="str">
        <f t="shared" si="509"/>
        <v/>
      </c>
      <c r="L2409" s="167">
        <v>5</v>
      </c>
      <c r="M2409" s="72">
        <v>100</v>
      </c>
      <c r="N2409" s="109" t="s">
        <v>351</v>
      </c>
      <c r="O2409" s="110" t="s">
        <v>5410</v>
      </c>
      <c r="P2409" s="223">
        <v>4630076447032</v>
      </c>
      <c r="Q2409" s="137">
        <v>8</v>
      </c>
      <c r="R2409" s="138">
        <v>0.0412</v>
      </c>
      <c r="S2409" s="125">
        <f t="shared" si="527"/>
        <v>0</v>
      </c>
      <c r="T2409" s="126">
        <f t="shared" si="528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771</v>
      </c>
      <c r="D2410" s="73"/>
      <c r="E2410" s="233">
        <v>673.54</v>
      </c>
      <c r="F2410" s="75">
        <f t="shared" si="526"/>
        <v>673.54</v>
      </c>
      <c r="G2410" s="75">
        <f t="shared" si="523"/>
        <v>538.832</v>
      </c>
      <c r="H2410" s="76">
        <v>100</v>
      </c>
      <c r="I2410" s="72"/>
      <c r="J2410" s="72"/>
      <c r="K2410" s="75" t="str">
        <f t="shared" ref="K2410:K2473" si="529">IF(D2410="","",IF(F2410="","",ROUND(D2410*F2410,2)))</f>
        <v/>
      </c>
      <c r="L2410" s="167">
        <v>5</v>
      </c>
      <c r="M2410" s="72">
        <v>100</v>
      </c>
      <c r="N2410" s="109" t="s">
        <v>351</v>
      </c>
      <c r="O2410" s="110" t="s">
        <v>5410</v>
      </c>
      <c r="P2410" s="223">
        <v>4630076447049</v>
      </c>
      <c r="Q2410" s="137">
        <v>8.5</v>
      </c>
      <c r="R2410" s="138">
        <v>0.0412</v>
      </c>
      <c r="S2410" s="125">
        <f t="shared" si="527"/>
        <v>0</v>
      </c>
      <c r="T2410" s="126">
        <f t="shared" si="528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771</v>
      </c>
      <c r="D2411" s="73"/>
      <c r="E2411" s="233">
        <v>810.55</v>
      </c>
      <c r="F2411" s="75">
        <f t="shared" si="526"/>
        <v>810.55</v>
      </c>
      <c r="G2411" s="75">
        <f t="shared" si="523"/>
        <v>648.44</v>
      </c>
      <c r="H2411" s="76">
        <v>80</v>
      </c>
      <c r="I2411" s="72"/>
      <c r="J2411" s="72"/>
      <c r="K2411" s="75" t="str">
        <f t="shared" si="529"/>
        <v/>
      </c>
      <c r="L2411" s="167">
        <v>4</v>
      </c>
      <c r="M2411" s="72">
        <v>80</v>
      </c>
      <c r="N2411" s="109" t="s">
        <v>351</v>
      </c>
      <c r="O2411" s="110" t="s">
        <v>5410</v>
      </c>
      <c r="P2411" s="223">
        <v>4630076447056</v>
      </c>
      <c r="Q2411" s="137">
        <v>12</v>
      </c>
      <c r="R2411" s="138">
        <v>0.0412</v>
      </c>
      <c r="S2411" s="125">
        <f t="shared" si="527"/>
        <v>0</v>
      </c>
      <c r="T2411" s="126">
        <f t="shared" si="528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771</v>
      </c>
      <c r="D2412" s="73"/>
      <c r="E2412" s="233">
        <v>910.87</v>
      </c>
      <c r="F2412" s="75">
        <f t="shared" si="526"/>
        <v>910.87</v>
      </c>
      <c r="G2412" s="75">
        <f t="shared" si="523"/>
        <v>728.696</v>
      </c>
      <c r="H2412" s="76">
        <v>80</v>
      </c>
      <c r="I2412" s="72"/>
      <c r="J2412" s="72"/>
      <c r="K2412" s="75" t="str">
        <f t="shared" si="529"/>
        <v/>
      </c>
      <c r="L2412" s="167">
        <v>4</v>
      </c>
      <c r="M2412" s="72">
        <v>80</v>
      </c>
      <c r="N2412" s="109" t="s">
        <v>351</v>
      </c>
      <c r="O2412" s="110" t="s">
        <v>5410</v>
      </c>
      <c r="P2412" s="223">
        <v>4630076447063</v>
      </c>
      <c r="Q2412" s="137">
        <v>12</v>
      </c>
      <c r="R2412" s="138">
        <v>0.0412</v>
      </c>
      <c r="S2412" s="125">
        <f t="shared" si="527"/>
        <v>0</v>
      </c>
      <c r="T2412" s="126">
        <f t="shared" si="528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771</v>
      </c>
      <c r="D2413" s="73"/>
      <c r="E2413" s="233">
        <v>1050.05</v>
      </c>
      <c r="F2413" s="75">
        <f t="shared" si="526"/>
        <v>1050.05</v>
      </c>
      <c r="G2413" s="75">
        <f t="shared" si="523"/>
        <v>840.04</v>
      </c>
      <c r="H2413" s="76">
        <v>80</v>
      </c>
      <c r="I2413" s="72"/>
      <c r="J2413" s="72"/>
      <c r="K2413" s="75" t="str">
        <f t="shared" si="529"/>
        <v/>
      </c>
      <c r="L2413" s="167">
        <v>4</v>
      </c>
      <c r="M2413" s="72">
        <v>80</v>
      </c>
      <c r="N2413" s="109" t="s">
        <v>351</v>
      </c>
      <c r="O2413" s="110" t="s">
        <v>5410</v>
      </c>
      <c r="P2413" s="223">
        <v>4630076447070</v>
      </c>
      <c r="Q2413" s="137">
        <v>12</v>
      </c>
      <c r="R2413" s="138">
        <v>0.0412</v>
      </c>
      <c r="S2413" s="125">
        <f t="shared" si="527"/>
        <v>0</v>
      </c>
      <c r="T2413" s="126">
        <f t="shared" si="528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3"/>
      <c r="F2414" s="75"/>
      <c r="G2414" s="75"/>
      <c r="H2414" s="78"/>
      <c r="I2414" s="72"/>
      <c r="J2414" s="72"/>
      <c r="K2414" s="75" t="str">
        <f t="shared" si="529"/>
        <v/>
      </c>
      <c r="L2414" s="167"/>
      <c r="M2414" s="72"/>
      <c r="N2414" s="149"/>
      <c r="O2414" s="149"/>
      <c r="P2414" s="223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771</v>
      </c>
      <c r="D2415" s="73"/>
      <c r="E2415" s="233">
        <v>167.86</v>
      </c>
      <c r="F2415" s="75">
        <f t="shared" ref="F2415:F2420" si="530">E2415-E2415*$G$2%</f>
        <v>167.86</v>
      </c>
      <c r="G2415" s="75">
        <f t="shared" si="523"/>
        <v>134.288</v>
      </c>
      <c r="H2415" s="78"/>
      <c r="I2415" s="72"/>
      <c r="J2415" s="72"/>
      <c r="K2415" s="75" t="str">
        <f t="shared" si="529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3">
        <v>4630076449722</v>
      </c>
      <c r="Q2415" s="137">
        <v>9.7</v>
      </c>
      <c r="R2415" s="138">
        <v>0.04116</v>
      </c>
      <c r="S2415" s="125">
        <f t="shared" ref="S2415:S2420" si="531">Q2415/M2415*D2415</f>
        <v>0</v>
      </c>
      <c r="T2415" s="126">
        <f t="shared" ref="T2415:T2420" si="532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771</v>
      </c>
      <c r="D2416" s="73"/>
      <c r="E2416" s="233">
        <v>196.48</v>
      </c>
      <c r="F2416" s="75">
        <f t="shared" si="530"/>
        <v>196.48</v>
      </c>
      <c r="G2416" s="75">
        <f t="shared" si="523"/>
        <v>157.184</v>
      </c>
      <c r="H2416" s="78"/>
      <c r="I2416" s="72"/>
      <c r="J2416" s="72"/>
      <c r="K2416" s="75" t="str">
        <f t="shared" si="529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3">
        <v>4630076449739</v>
      </c>
      <c r="Q2416" s="137">
        <v>9.7</v>
      </c>
      <c r="R2416" s="138">
        <v>0.04116</v>
      </c>
      <c r="S2416" s="125">
        <f t="shared" si="531"/>
        <v>0</v>
      </c>
      <c r="T2416" s="126">
        <f t="shared" si="532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771</v>
      </c>
      <c r="D2417" s="73"/>
      <c r="E2417" s="233">
        <v>225.52</v>
      </c>
      <c r="F2417" s="75">
        <f t="shared" si="530"/>
        <v>225.52</v>
      </c>
      <c r="G2417" s="75">
        <f t="shared" si="523"/>
        <v>180.416</v>
      </c>
      <c r="H2417" s="76">
        <v>90</v>
      </c>
      <c r="I2417" s="72"/>
      <c r="J2417" s="72"/>
      <c r="K2417" s="75" t="str">
        <f t="shared" si="529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3">
        <v>4630076449746</v>
      </c>
      <c r="Q2417" s="137">
        <v>9.1</v>
      </c>
      <c r="R2417" s="138">
        <v>0.04116</v>
      </c>
      <c r="S2417" s="125">
        <f t="shared" si="531"/>
        <v>0</v>
      </c>
      <c r="T2417" s="126">
        <f t="shared" si="532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771</v>
      </c>
      <c r="D2418" s="73"/>
      <c r="E2418" s="233">
        <v>193.2</v>
      </c>
      <c r="F2418" s="75">
        <f t="shared" si="530"/>
        <v>193.2</v>
      </c>
      <c r="G2418" s="75">
        <f t="shared" si="523"/>
        <v>154.56</v>
      </c>
      <c r="H2418" s="76">
        <v>230</v>
      </c>
      <c r="I2418" s="72"/>
      <c r="J2418" s="72"/>
      <c r="K2418" s="75" t="str">
        <f t="shared" si="529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3">
        <v>4630076449753</v>
      </c>
      <c r="Q2418" s="137">
        <v>13</v>
      </c>
      <c r="R2418" s="138">
        <v>0.04116</v>
      </c>
      <c r="S2418" s="125">
        <f t="shared" si="531"/>
        <v>0</v>
      </c>
      <c r="T2418" s="126">
        <f t="shared" si="532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771</v>
      </c>
      <c r="D2419" s="73"/>
      <c r="E2419" s="233">
        <v>217.89</v>
      </c>
      <c r="F2419" s="75">
        <f t="shared" si="530"/>
        <v>217.89</v>
      </c>
      <c r="G2419" s="75">
        <f t="shared" si="523"/>
        <v>174.312</v>
      </c>
      <c r="H2419" s="76">
        <v>220</v>
      </c>
      <c r="I2419" s="72"/>
      <c r="J2419" s="72"/>
      <c r="K2419" s="75" t="str">
        <f t="shared" si="529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3">
        <v>4630076449760</v>
      </c>
      <c r="Q2419" s="137">
        <v>13.8</v>
      </c>
      <c r="R2419" s="138">
        <v>0.04116</v>
      </c>
      <c r="S2419" s="125">
        <f t="shared" si="531"/>
        <v>0</v>
      </c>
      <c r="T2419" s="126">
        <f t="shared" si="532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771</v>
      </c>
      <c r="D2420" s="73"/>
      <c r="E2420" s="233">
        <v>267.01</v>
      </c>
      <c r="F2420" s="75">
        <f t="shared" si="530"/>
        <v>267.01</v>
      </c>
      <c r="G2420" s="75">
        <f t="shared" si="523"/>
        <v>213.608</v>
      </c>
      <c r="H2420" s="76">
        <v>210</v>
      </c>
      <c r="I2420" s="72"/>
      <c r="J2420" s="72"/>
      <c r="K2420" s="75" t="str">
        <f t="shared" si="529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3">
        <v>4630076449777</v>
      </c>
      <c r="Q2420" s="137">
        <v>12.4</v>
      </c>
      <c r="R2420" s="138">
        <v>0.04116</v>
      </c>
      <c r="S2420" s="125">
        <f t="shared" si="531"/>
        <v>0</v>
      </c>
      <c r="T2420" s="126">
        <f t="shared" si="532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9"/>
        <v/>
      </c>
      <c r="L2421" s="236"/>
      <c r="M2421" s="236"/>
      <c r="N2421" s="236"/>
      <c r="O2421" s="236"/>
      <c r="P2421" s="236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771</v>
      </c>
      <c r="D2422" s="73"/>
      <c r="E2422" s="235">
        <v>220.03</v>
      </c>
      <c r="F2422" s="75">
        <f t="shared" ref="F2422:F2429" si="533">E2422-E2422*$G$2%</f>
        <v>220.03</v>
      </c>
      <c r="G2422" s="75">
        <f t="shared" si="523"/>
        <v>176.024</v>
      </c>
      <c r="H2422" s="76">
        <v>486</v>
      </c>
      <c r="I2422" s="72"/>
      <c r="J2422" s="72"/>
      <c r="K2422" s="75" t="str">
        <f t="shared" si="529"/>
        <v/>
      </c>
      <c r="L2422" s="72">
        <v>10</v>
      </c>
      <c r="M2422" s="72">
        <v>240</v>
      </c>
      <c r="N2422" s="109" t="s">
        <v>351</v>
      </c>
      <c r="O2422" s="149" t="s">
        <v>5598</v>
      </c>
      <c r="P2422" s="223">
        <v>4670042795668</v>
      </c>
      <c r="Q2422" s="137">
        <v>13</v>
      </c>
      <c r="R2422" s="138">
        <v>0.04116</v>
      </c>
      <c r="S2422" s="125">
        <f t="shared" ref="S2422:S2429" si="534">Q2422/M2422*D2422</f>
        <v>0</v>
      </c>
      <c r="T2422" s="126">
        <f t="shared" ref="T2422:T2429" si="535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771</v>
      </c>
      <c r="D2423" s="73"/>
      <c r="E2423" s="235">
        <v>253.14</v>
      </c>
      <c r="F2423" s="75">
        <f t="shared" si="533"/>
        <v>253.14</v>
      </c>
      <c r="G2423" s="75">
        <f t="shared" si="523"/>
        <v>202.512</v>
      </c>
      <c r="H2423" s="76">
        <v>411</v>
      </c>
      <c r="I2423" s="72"/>
      <c r="J2423" s="72"/>
      <c r="K2423" s="75" t="str">
        <f t="shared" si="529"/>
        <v/>
      </c>
      <c r="L2423" s="72">
        <v>10</v>
      </c>
      <c r="M2423" s="72">
        <v>220</v>
      </c>
      <c r="N2423" s="109" t="s">
        <v>351</v>
      </c>
      <c r="O2423" s="149" t="s">
        <v>5598</v>
      </c>
      <c r="P2423" s="223">
        <v>4670042795675</v>
      </c>
      <c r="Q2423" s="137">
        <v>15</v>
      </c>
      <c r="R2423" s="138">
        <v>0.04116</v>
      </c>
      <c r="S2423" s="125">
        <f t="shared" si="534"/>
        <v>0</v>
      </c>
      <c r="T2423" s="126">
        <f t="shared" si="535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771</v>
      </c>
      <c r="D2424" s="73"/>
      <c r="E2424" s="235">
        <v>364.31</v>
      </c>
      <c r="F2424" s="75">
        <f t="shared" si="533"/>
        <v>364.31</v>
      </c>
      <c r="G2424" s="75">
        <f t="shared" si="523"/>
        <v>291.448</v>
      </c>
      <c r="H2424" s="76">
        <v>600</v>
      </c>
      <c r="I2424" s="72"/>
      <c r="J2424" s="72"/>
      <c r="K2424" s="75" t="str">
        <f t="shared" si="529"/>
        <v/>
      </c>
      <c r="L2424" s="72">
        <v>10</v>
      </c>
      <c r="M2424" s="72">
        <v>100</v>
      </c>
      <c r="N2424" s="109" t="s">
        <v>351</v>
      </c>
      <c r="O2424" s="149" t="s">
        <v>5598</v>
      </c>
      <c r="P2424" s="223">
        <v>4670042795682</v>
      </c>
      <c r="Q2424" s="137">
        <v>14.9</v>
      </c>
      <c r="R2424" s="138">
        <v>0.04116</v>
      </c>
      <c r="S2424" s="125">
        <f t="shared" si="534"/>
        <v>0</v>
      </c>
      <c r="T2424" s="126">
        <f t="shared" si="535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771</v>
      </c>
      <c r="D2425" s="73"/>
      <c r="E2425" s="235">
        <v>263.74</v>
      </c>
      <c r="F2425" s="75">
        <f t="shared" si="533"/>
        <v>263.74</v>
      </c>
      <c r="G2425" s="75">
        <f t="shared" si="523"/>
        <v>210.992</v>
      </c>
      <c r="H2425" s="76">
        <v>130</v>
      </c>
      <c r="I2425" s="72"/>
      <c r="J2425" s="72"/>
      <c r="K2425" s="75" t="str">
        <f t="shared" si="529"/>
        <v/>
      </c>
      <c r="L2425" s="72">
        <v>10</v>
      </c>
      <c r="M2425" s="72">
        <v>200</v>
      </c>
      <c r="N2425" s="109" t="s">
        <v>351</v>
      </c>
      <c r="O2425" s="149" t="s">
        <v>5598</v>
      </c>
      <c r="P2425" s="223">
        <v>4670042795699</v>
      </c>
      <c r="Q2425" s="137">
        <v>15</v>
      </c>
      <c r="R2425" s="138">
        <v>0.04116</v>
      </c>
      <c r="S2425" s="125">
        <f t="shared" si="534"/>
        <v>0</v>
      </c>
      <c r="T2425" s="126">
        <f t="shared" si="535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771</v>
      </c>
      <c r="D2426" s="73"/>
      <c r="E2426" s="235">
        <v>225.28</v>
      </c>
      <c r="F2426" s="75">
        <f t="shared" si="533"/>
        <v>225.28</v>
      </c>
      <c r="G2426" s="75">
        <f t="shared" si="523"/>
        <v>180.224</v>
      </c>
      <c r="H2426" s="76">
        <v>150</v>
      </c>
      <c r="I2426" s="72"/>
      <c r="J2426" s="72"/>
      <c r="K2426" s="75" t="str">
        <f t="shared" si="529"/>
        <v/>
      </c>
      <c r="L2426" s="72">
        <v>10</v>
      </c>
      <c r="M2426" s="72">
        <v>200</v>
      </c>
      <c r="N2426" s="109" t="s">
        <v>351</v>
      </c>
      <c r="O2426" s="149" t="s">
        <v>5598</v>
      </c>
      <c r="P2426" s="223">
        <v>4670042795705</v>
      </c>
      <c r="Q2426" s="137">
        <v>9</v>
      </c>
      <c r="R2426" s="138">
        <v>0.04116</v>
      </c>
      <c r="S2426" s="125">
        <f t="shared" si="534"/>
        <v>0</v>
      </c>
      <c r="T2426" s="126">
        <f t="shared" si="535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771</v>
      </c>
      <c r="D2427" s="73"/>
      <c r="E2427" s="235">
        <v>283.75</v>
      </c>
      <c r="F2427" s="75">
        <f t="shared" si="533"/>
        <v>283.75</v>
      </c>
      <c r="G2427" s="75">
        <f t="shared" si="523"/>
        <v>227</v>
      </c>
      <c r="H2427" s="76">
        <v>190</v>
      </c>
      <c r="I2427" s="72"/>
      <c r="J2427" s="72"/>
      <c r="K2427" s="75" t="str">
        <f t="shared" si="529"/>
        <v/>
      </c>
      <c r="L2427" s="72">
        <v>10</v>
      </c>
      <c r="M2427" s="72">
        <v>200</v>
      </c>
      <c r="N2427" s="109" t="s">
        <v>351</v>
      </c>
      <c r="O2427" s="149" t="s">
        <v>5598</v>
      </c>
      <c r="P2427" s="223">
        <v>4670042795712</v>
      </c>
      <c r="Q2427" s="137">
        <v>16</v>
      </c>
      <c r="R2427" s="138">
        <v>0.04116</v>
      </c>
      <c r="S2427" s="125">
        <f t="shared" si="534"/>
        <v>0</v>
      </c>
      <c r="T2427" s="126">
        <f t="shared" si="535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771</v>
      </c>
      <c r="D2428" s="73"/>
      <c r="E2428" s="235">
        <v>243.35</v>
      </c>
      <c r="F2428" s="75">
        <f t="shared" si="533"/>
        <v>243.35</v>
      </c>
      <c r="G2428" s="75">
        <f t="shared" si="523"/>
        <v>194.68</v>
      </c>
      <c r="H2428" s="76">
        <v>330</v>
      </c>
      <c r="I2428" s="72"/>
      <c r="J2428" s="72"/>
      <c r="K2428" s="75" t="str">
        <f t="shared" si="529"/>
        <v/>
      </c>
      <c r="L2428" s="72">
        <v>10</v>
      </c>
      <c r="M2428" s="72">
        <v>200</v>
      </c>
      <c r="N2428" s="109" t="s">
        <v>351</v>
      </c>
      <c r="O2428" s="149" t="s">
        <v>5598</v>
      </c>
      <c r="P2428" s="223">
        <v>4670042795729</v>
      </c>
      <c r="Q2428" s="137">
        <v>11</v>
      </c>
      <c r="R2428" s="138">
        <v>0.04116</v>
      </c>
      <c r="S2428" s="125">
        <f t="shared" si="534"/>
        <v>0</v>
      </c>
      <c r="T2428" s="126">
        <f t="shared" si="535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771</v>
      </c>
      <c r="D2429" s="73"/>
      <c r="E2429" s="235">
        <v>352.1</v>
      </c>
      <c r="F2429" s="75">
        <f t="shared" si="533"/>
        <v>352.1</v>
      </c>
      <c r="G2429" s="75">
        <f t="shared" si="523"/>
        <v>281.68</v>
      </c>
      <c r="H2429" s="76">
        <v>45</v>
      </c>
      <c r="I2429" s="72"/>
      <c r="J2429" s="72"/>
      <c r="K2429" s="75" t="str">
        <f t="shared" si="529"/>
        <v/>
      </c>
      <c r="L2429" s="72">
        <v>5</v>
      </c>
      <c r="M2429" s="72">
        <v>100</v>
      </c>
      <c r="N2429" s="109" t="s">
        <v>351</v>
      </c>
      <c r="O2429" s="149" t="s">
        <v>5598</v>
      </c>
      <c r="P2429" s="223">
        <v>4670042795736</v>
      </c>
      <c r="Q2429" s="137">
        <v>15.9</v>
      </c>
      <c r="R2429" s="138">
        <v>0.04116</v>
      </c>
      <c r="S2429" s="125">
        <f t="shared" si="534"/>
        <v>0</v>
      </c>
      <c r="T2429" s="126">
        <f t="shared" si="535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9"/>
        <v/>
      </c>
      <c r="L2430" s="236"/>
      <c r="M2430" s="236"/>
      <c r="N2430" s="236"/>
      <c r="O2430" s="236"/>
      <c r="P2430" s="236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771</v>
      </c>
      <c r="D2431" s="73"/>
      <c r="E2431" s="235">
        <v>882.33</v>
      </c>
      <c r="F2431" s="75">
        <f>E2431-E2431*$G$2%</f>
        <v>882.33</v>
      </c>
      <c r="G2431" s="75">
        <f t="shared" si="523"/>
        <v>705.864</v>
      </c>
      <c r="H2431" s="76">
        <v>114</v>
      </c>
      <c r="I2431" s="72"/>
      <c r="J2431" s="72"/>
      <c r="K2431" s="75" t="str">
        <f t="shared" si="529"/>
        <v/>
      </c>
      <c r="L2431" s="72">
        <v>6</v>
      </c>
      <c r="M2431" s="72">
        <v>120</v>
      </c>
      <c r="N2431" s="109" t="s">
        <v>351</v>
      </c>
      <c r="O2431" s="149" t="s">
        <v>5598</v>
      </c>
      <c r="P2431" s="223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771</v>
      </c>
      <c r="D2432" s="73"/>
      <c r="E2432" s="235">
        <v>1040.39</v>
      </c>
      <c r="F2432" s="75">
        <f>E2432-E2432*$G$2%</f>
        <v>1040.39</v>
      </c>
      <c r="G2432" s="75">
        <f t="shared" si="523"/>
        <v>832.312</v>
      </c>
      <c r="H2432" s="76">
        <v>100</v>
      </c>
      <c r="I2432" s="72"/>
      <c r="J2432" s="72"/>
      <c r="K2432" s="75" t="str">
        <f t="shared" si="529"/>
        <v/>
      </c>
      <c r="L2432" s="72">
        <v>5</v>
      </c>
      <c r="M2432" s="72">
        <v>100</v>
      </c>
      <c r="N2432" s="109" t="s">
        <v>351</v>
      </c>
      <c r="O2432" s="149" t="s">
        <v>5598</v>
      </c>
      <c r="P2432" s="223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771</v>
      </c>
      <c r="D2433" s="73"/>
      <c r="E2433" s="235">
        <v>1180.39</v>
      </c>
      <c r="F2433" s="75">
        <f>E2433-E2433*$G$2%</f>
        <v>1180.39</v>
      </c>
      <c r="G2433" s="75">
        <f t="shared" si="523"/>
        <v>944.312</v>
      </c>
      <c r="H2433" s="76">
        <v>100</v>
      </c>
      <c r="I2433" s="72"/>
      <c r="J2433" s="72"/>
      <c r="K2433" s="75" t="str">
        <f t="shared" si="529"/>
        <v/>
      </c>
      <c r="L2433" s="72">
        <v>5</v>
      </c>
      <c r="M2433" s="72">
        <v>100</v>
      </c>
      <c r="N2433" s="109" t="s">
        <v>351</v>
      </c>
      <c r="O2433" s="149" t="s">
        <v>5598</v>
      </c>
      <c r="P2433" s="223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9"/>
        <v/>
      </c>
      <c r="L2434" s="236"/>
      <c r="M2434" s="236"/>
      <c r="N2434" s="236"/>
      <c r="O2434" s="236"/>
      <c r="P2434" s="236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771</v>
      </c>
      <c r="D2435" s="73"/>
      <c r="E2435" s="235">
        <v>375.5</v>
      </c>
      <c r="F2435" s="75">
        <f t="shared" ref="F2435:F2440" si="536">E2435-E2435*$G$2%</f>
        <v>375.5</v>
      </c>
      <c r="G2435" s="75">
        <f t="shared" si="523"/>
        <v>300.4</v>
      </c>
      <c r="H2435" s="76">
        <v>60</v>
      </c>
      <c r="I2435" s="72"/>
      <c r="J2435" s="72"/>
      <c r="K2435" s="75" t="str">
        <f t="shared" si="529"/>
        <v/>
      </c>
      <c r="L2435" s="72">
        <v>10</v>
      </c>
      <c r="M2435" s="72">
        <v>200</v>
      </c>
      <c r="N2435" s="109" t="s">
        <v>351</v>
      </c>
      <c r="O2435" s="149" t="s">
        <v>5598</v>
      </c>
      <c r="P2435" s="223">
        <v>4630076449890</v>
      </c>
      <c r="Q2435" s="137">
        <v>14</v>
      </c>
      <c r="R2435" s="138">
        <v>0.04116</v>
      </c>
      <c r="S2435" s="125">
        <f t="shared" ref="S2435:S2440" si="537">Q2435/M2435*D2435</f>
        <v>0</v>
      </c>
      <c r="T2435" s="126">
        <f t="shared" ref="T2435:T2440" si="538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771</v>
      </c>
      <c r="D2436" s="73"/>
      <c r="E2436" s="235">
        <v>400.65</v>
      </c>
      <c r="F2436" s="75">
        <f t="shared" si="536"/>
        <v>400.65</v>
      </c>
      <c r="G2436" s="75">
        <f t="shared" si="523"/>
        <v>320.52</v>
      </c>
      <c r="H2436" s="76">
        <v>110</v>
      </c>
      <c r="I2436" s="72"/>
      <c r="J2436" s="72"/>
      <c r="K2436" s="75" t="str">
        <f t="shared" si="529"/>
        <v/>
      </c>
      <c r="L2436" s="72">
        <v>10</v>
      </c>
      <c r="M2436" s="72">
        <v>200</v>
      </c>
      <c r="N2436" s="109" t="s">
        <v>351</v>
      </c>
      <c r="O2436" s="149" t="s">
        <v>5598</v>
      </c>
      <c r="P2436" s="223">
        <v>4630076449906</v>
      </c>
      <c r="Q2436" s="137">
        <v>15</v>
      </c>
      <c r="R2436" s="138">
        <v>0.04116</v>
      </c>
      <c r="S2436" s="125">
        <f t="shared" si="537"/>
        <v>0</v>
      </c>
      <c r="T2436" s="126">
        <f t="shared" si="538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771</v>
      </c>
      <c r="D2437" s="73"/>
      <c r="E2437" s="235">
        <v>439.57</v>
      </c>
      <c r="F2437" s="75">
        <f t="shared" si="536"/>
        <v>439.57</v>
      </c>
      <c r="G2437" s="75">
        <f t="shared" si="523"/>
        <v>351.656</v>
      </c>
      <c r="H2437" s="76">
        <v>100</v>
      </c>
      <c r="I2437" s="72"/>
      <c r="J2437" s="72"/>
      <c r="K2437" s="75" t="str">
        <f t="shared" si="529"/>
        <v/>
      </c>
      <c r="L2437" s="72">
        <v>5</v>
      </c>
      <c r="M2437" s="72">
        <v>100</v>
      </c>
      <c r="N2437" s="109" t="s">
        <v>351</v>
      </c>
      <c r="O2437" s="149" t="s">
        <v>5598</v>
      </c>
      <c r="P2437" s="223">
        <v>4630076449913</v>
      </c>
      <c r="Q2437" s="137">
        <v>11</v>
      </c>
      <c r="R2437" s="138">
        <v>0.04116</v>
      </c>
      <c r="S2437" s="125">
        <f t="shared" si="537"/>
        <v>0</v>
      </c>
      <c r="T2437" s="126">
        <f t="shared" si="538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771</v>
      </c>
      <c r="D2438" s="73"/>
      <c r="E2438" s="235">
        <v>421.15</v>
      </c>
      <c r="F2438" s="75">
        <f t="shared" si="536"/>
        <v>421.15</v>
      </c>
      <c r="G2438" s="75">
        <f t="shared" si="523"/>
        <v>336.92</v>
      </c>
      <c r="H2438" s="76">
        <v>160</v>
      </c>
      <c r="I2438" s="72"/>
      <c r="J2438" s="72"/>
      <c r="K2438" s="75" t="str">
        <f t="shared" si="529"/>
        <v/>
      </c>
      <c r="L2438" s="72">
        <v>10</v>
      </c>
      <c r="M2438" s="72">
        <v>200</v>
      </c>
      <c r="N2438" s="109" t="s">
        <v>351</v>
      </c>
      <c r="O2438" s="149" t="s">
        <v>5598</v>
      </c>
      <c r="P2438" s="223">
        <v>4630076449920</v>
      </c>
      <c r="Q2438" s="137">
        <v>15</v>
      </c>
      <c r="R2438" s="138">
        <v>0.04116</v>
      </c>
      <c r="S2438" s="125">
        <f t="shared" si="537"/>
        <v>0</v>
      </c>
      <c r="T2438" s="126">
        <f t="shared" si="538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771</v>
      </c>
      <c r="D2439" s="73"/>
      <c r="E2439" s="235">
        <v>437.59</v>
      </c>
      <c r="F2439" s="75">
        <f t="shared" si="536"/>
        <v>437.59</v>
      </c>
      <c r="G2439" s="75">
        <f t="shared" si="523"/>
        <v>350.072</v>
      </c>
      <c r="H2439" s="76">
        <v>60</v>
      </c>
      <c r="I2439" s="72"/>
      <c r="J2439" s="72"/>
      <c r="K2439" s="75" t="str">
        <f t="shared" si="529"/>
        <v/>
      </c>
      <c r="L2439" s="72">
        <v>5</v>
      </c>
      <c r="M2439" s="72">
        <v>100</v>
      </c>
      <c r="N2439" s="109" t="s">
        <v>351</v>
      </c>
      <c r="O2439" s="149" t="s">
        <v>5598</v>
      </c>
      <c r="P2439" s="223">
        <v>4630076449937</v>
      </c>
      <c r="Q2439" s="137">
        <v>12</v>
      </c>
      <c r="R2439" s="138">
        <v>0.04116</v>
      </c>
      <c r="S2439" s="125">
        <f t="shared" si="537"/>
        <v>0</v>
      </c>
      <c r="T2439" s="126">
        <f t="shared" si="538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771</v>
      </c>
      <c r="D2440" s="73"/>
      <c r="E2440" s="235">
        <v>652.18</v>
      </c>
      <c r="F2440" s="75">
        <f t="shared" si="536"/>
        <v>652.18</v>
      </c>
      <c r="G2440" s="75">
        <f t="shared" si="523"/>
        <v>521.744</v>
      </c>
      <c r="H2440" s="76">
        <v>95</v>
      </c>
      <c r="I2440" s="72"/>
      <c r="J2440" s="72"/>
      <c r="K2440" s="75" t="str">
        <f t="shared" si="529"/>
        <v/>
      </c>
      <c r="L2440" s="72">
        <v>5</v>
      </c>
      <c r="M2440" s="72">
        <v>100</v>
      </c>
      <c r="N2440" s="109" t="s">
        <v>351</v>
      </c>
      <c r="O2440" s="149" t="s">
        <v>5598</v>
      </c>
      <c r="P2440" s="223">
        <v>4630076449944</v>
      </c>
      <c r="Q2440" s="137">
        <v>15</v>
      </c>
      <c r="R2440" s="138">
        <v>0.04116</v>
      </c>
      <c r="S2440" s="125">
        <f t="shared" si="537"/>
        <v>0</v>
      </c>
      <c r="T2440" s="126">
        <f t="shared" si="538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9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771</v>
      </c>
      <c r="D2442" s="73"/>
      <c r="E2442" s="237">
        <v>440.02</v>
      </c>
      <c r="F2442" s="75">
        <f>E2442-E2442*$G$2%</f>
        <v>440.02</v>
      </c>
      <c r="G2442" s="75">
        <f t="shared" si="523"/>
        <v>352.016</v>
      </c>
      <c r="H2442" s="76">
        <v>112</v>
      </c>
      <c r="I2442" s="72"/>
      <c r="J2442" s="72"/>
      <c r="K2442" s="75" t="str">
        <f t="shared" si="529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771</v>
      </c>
      <c r="D2443" s="73"/>
      <c r="E2443" s="237">
        <v>465.39</v>
      </c>
      <c r="F2443" s="75">
        <f>E2443-E2443*$G$2%</f>
        <v>465.39</v>
      </c>
      <c r="G2443" s="75">
        <f t="shared" si="523"/>
        <v>372.312</v>
      </c>
      <c r="H2443" s="76">
        <v>40</v>
      </c>
      <c r="I2443" s="72"/>
      <c r="J2443" s="72"/>
      <c r="K2443" s="75" t="str">
        <f t="shared" si="529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771</v>
      </c>
      <c r="D2444" s="73"/>
      <c r="E2444" s="237">
        <v>585.54</v>
      </c>
      <c r="F2444" s="75">
        <f>E2444-E2444*$G$2%</f>
        <v>585.54</v>
      </c>
      <c r="G2444" s="75">
        <f t="shared" si="523"/>
        <v>468.432</v>
      </c>
      <c r="H2444" s="76">
        <v>40</v>
      </c>
      <c r="I2444" s="72"/>
      <c r="J2444" s="72"/>
      <c r="K2444" s="75" t="str">
        <f t="shared" si="529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7"/>
      <c r="F2445" s="75"/>
      <c r="G2445" s="75"/>
      <c r="H2445" s="78"/>
      <c r="I2445" s="72"/>
      <c r="J2445" s="72"/>
      <c r="K2445" s="75" t="str">
        <f t="shared" si="529"/>
        <v/>
      </c>
      <c r="L2445" s="72"/>
      <c r="M2445" s="72"/>
      <c r="N2445" s="149"/>
      <c r="O2445" s="149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771</v>
      </c>
      <c r="D2446" s="73"/>
      <c r="E2446" s="237">
        <v>168.52</v>
      </c>
      <c r="F2446" s="75">
        <f>E2446-E2446*$G$2%</f>
        <v>168.52</v>
      </c>
      <c r="G2446" s="75">
        <f t="shared" si="523"/>
        <v>134.816</v>
      </c>
      <c r="H2446" s="76">
        <v>400</v>
      </c>
      <c r="I2446" s="72"/>
      <c r="J2446" s="72"/>
      <c r="K2446" s="75" t="str">
        <f t="shared" si="529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6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771</v>
      </c>
      <c r="D2447" s="73"/>
      <c r="E2447" s="237">
        <v>168.52</v>
      </c>
      <c r="F2447" s="75">
        <f>E2447-E2447*$G$2%</f>
        <v>168.52</v>
      </c>
      <c r="G2447" s="75">
        <f t="shared" si="523"/>
        <v>134.816</v>
      </c>
      <c r="H2447" s="76">
        <v>40</v>
      </c>
      <c r="I2447" s="72"/>
      <c r="J2447" s="72"/>
      <c r="K2447" s="75" t="str">
        <f t="shared" si="529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6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9"/>
        <v/>
      </c>
      <c r="L2448" s="167"/>
      <c r="M2448" s="72"/>
      <c r="N2448" s="149"/>
      <c r="O2448" s="149"/>
      <c r="P2448" s="72"/>
      <c r="Q2448" s="137"/>
      <c r="R2448" s="138"/>
      <c r="S2448" s="192"/>
      <c r="T2448" s="193"/>
    </row>
    <row r="2449" outlineLevel="1" spans="1:20">
      <c r="A2449" s="84" t="s">
        <v>5643</v>
      </c>
      <c r="B2449" s="79" t="s">
        <v>5644</v>
      </c>
      <c r="C2449" s="72" t="s">
        <v>771</v>
      </c>
      <c r="D2449" s="73"/>
      <c r="E2449" s="238">
        <v>485.95</v>
      </c>
      <c r="F2449" s="75">
        <f>E2449-E2449*$G$2%</f>
        <v>485.95</v>
      </c>
      <c r="G2449" s="75">
        <f t="shared" si="523"/>
        <v>388.76</v>
      </c>
      <c r="H2449" s="76">
        <v>44</v>
      </c>
      <c r="I2449" s="72"/>
      <c r="J2449" s="72"/>
      <c r="K2449" s="75" t="str">
        <f t="shared" si="529"/>
        <v/>
      </c>
      <c r="L2449" s="167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771</v>
      </c>
      <c r="D2450" s="73"/>
      <c r="E2450" s="238">
        <v>500.3</v>
      </c>
      <c r="F2450" s="75">
        <f>E2450-E2450*$G$2%</f>
        <v>500.3</v>
      </c>
      <c r="G2450" s="75">
        <f t="shared" si="523"/>
        <v>400.24</v>
      </c>
      <c r="H2450" s="76">
        <v>106</v>
      </c>
      <c r="I2450" s="72"/>
      <c r="J2450" s="72"/>
      <c r="K2450" s="75" t="str">
        <f t="shared" si="529"/>
        <v/>
      </c>
      <c r="L2450" s="167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771</v>
      </c>
      <c r="D2451" s="73"/>
      <c r="E2451" s="238">
        <v>745.96</v>
      </c>
      <c r="F2451" s="75">
        <f>E2451-E2451*$G$2%</f>
        <v>745.96</v>
      </c>
      <c r="G2451" s="75">
        <f t="shared" si="523"/>
        <v>596.768</v>
      </c>
      <c r="H2451" s="76">
        <v>115</v>
      </c>
      <c r="I2451" s="72"/>
      <c r="J2451" s="72"/>
      <c r="K2451" s="75" t="str">
        <f t="shared" si="529"/>
        <v/>
      </c>
      <c r="L2451" s="167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8"/>
      <c r="F2452" s="75"/>
      <c r="G2452" s="75"/>
      <c r="H2452" s="78"/>
      <c r="I2452" s="167"/>
      <c r="J2452" s="167"/>
      <c r="K2452" s="75" t="str">
        <f t="shared" si="529"/>
        <v/>
      </c>
      <c r="L2452" s="167"/>
      <c r="M2452" s="72"/>
      <c r="N2452" s="149"/>
      <c r="O2452" s="149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771</v>
      </c>
      <c r="D2453" s="73"/>
      <c r="E2453" s="238">
        <v>585.74</v>
      </c>
      <c r="F2453" s="75">
        <f>E2453-E2453*$G$2%</f>
        <v>585.74</v>
      </c>
      <c r="G2453" s="75">
        <f t="shared" si="523"/>
        <v>468.592</v>
      </c>
      <c r="H2453" s="76">
        <v>92</v>
      </c>
      <c r="I2453" s="72"/>
      <c r="J2453" s="72"/>
      <c r="K2453" s="75" t="str">
        <f t="shared" si="529"/>
        <v/>
      </c>
      <c r="L2453" s="167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771</v>
      </c>
      <c r="D2454" s="73"/>
      <c r="E2454" s="238">
        <v>600.42</v>
      </c>
      <c r="F2454" s="75">
        <f>E2454-E2454*$G$2%</f>
        <v>600.42</v>
      </c>
      <c r="G2454" s="75">
        <f t="shared" si="523"/>
        <v>480.336</v>
      </c>
      <c r="H2454" s="76">
        <v>52</v>
      </c>
      <c r="I2454" s="72"/>
      <c r="J2454" s="72"/>
      <c r="K2454" s="75" t="str">
        <f t="shared" si="529"/>
        <v/>
      </c>
      <c r="L2454" s="167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771</v>
      </c>
      <c r="D2455" s="73"/>
      <c r="E2455" s="238">
        <v>625.97</v>
      </c>
      <c r="F2455" s="75">
        <f>E2455-E2455*$G$2%</f>
        <v>625.97</v>
      </c>
      <c r="G2455" s="75">
        <f t="shared" ref="G2455:G2493" si="539">E2455-(20*E2455/100)</f>
        <v>500.776</v>
      </c>
      <c r="H2455" s="76">
        <v>36</v>
      </c>
      <c r="I2455" s="72"/>
      <c r="J2455" s="72"/>
      <c r="K2455" s="75" t="str">
        <f t="shared" si="529"/>
        <v/>
      </c>
      <c r="L2455" s="167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9"/>
        <v/>
      </c>
      <c r="L2456" s="236"/>
      <c r="M2456" s="236"/>
      <c r="N2456" s="236"/>
      <c r="O2456" s="236"/>
      <c r="P2456" s="236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771</v>
      </c>
      <c r="D2457" s="73"/>
      <c r="E2457" s="239">
        <v>284.06</v>
      </c>
      <c r="F2457" s="75">
        <f t="shared" ref="F2457:F2462" si="540">E2457-E2457*$G$2%</f>
        <v>284.06</v>
      </c>
      <c r="G2457" s="75">
        <f t="shared" si="539"/>
        <v>227.248</v>
      </c>
      <c r="H2457" s="76">
        <v>70</v>
      </c>
      <c r="I2457" s="72"/>
      <c r="J2457" s="72"/>
      <c r="K2457" s="75" t="str">
        <f t="shared" si="529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41">Q2457/M2457*D2457</f>
        <v>0</v>
      </c>
      <c r="T2457" s="126">
        <f t="shared" ref="T2457:T2462" si="542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771</v>
      </c>
      <c r="D2458" s="73"/>
      <c r="E2458" s="239">
        <v>296.35</v>
      </c>
      <c r="F2458" s="75">
        <f t="shared" si="540"/>
        <v>296.35</v>
      </c>
      <c r="G2458" s="75">
        <f t="shared" si="539"/>
        <v>237.08</v>
      </c>
      <c r="H2458" s="76">
        <v>238</v>
      </c>
      <c r="I2458" s="72"/>
      <c r="J2458" s="72"/>
      <c r="K2458" s="75" t="str">
        <f t="shared" si="529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41"/>
        <v>0</v>
      </c>
      <c r="T2458" s="126">
        <f t="shared" si="542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771</v>
      </c>
      <c r="D2459" s="73"/>
      <c r="E2459" s="239">
        <v>414.89</v>
      </c>
      <c r="F2459" s="75">
        <f t="shared" si="540"/>
        <v>414.89</v>
      </c>
      <c r="G2459" s="75">
        <f t="shared" si="539"/>
        <v>331.912</v>
      </c>
      <c r="H2459" s="76">
        <v>189</v>
      </c>
      <c r="I2459" s="72"/>
      <c r="J2459" s="72"/>
      <c r="K2459" s="75" t="str">
        <f t="shared" si="529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41"/>
        <v>0</v>
      </c>
      <c r="T2459" s="126">
        <f t="shared" si="542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771</v>
      </c>
      <c r="D2460" s="73"/>
      <c r="E2460" s="239">
        <v>427.94</v>
      </c>
      <c r="F2460" s="75">
        <f t="shared" si="540"/>
        <v>427.94</v>
      </c>
      <c r="G2460" s="75">
        <f t="shared" si="539"/>
        <v>342.352</v>
      </c>
      <c r="H2460" s="76">
        <v>79</v>
      </c>
      <c r="I2460" s="72"/>
      <c r="J2460" s="72"/>
      <c r="K2460" s="75" t="str">
        <f t="shared" si="529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41"/>
        <v>0</v>
      </c>
      <c r="T2460" s="126">
        <f t="shared" si="542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771</v>
      </c>
      <c r="D2461" s="73"/>
      <c r="E2461" s="239">
        <v>419.31</v>
      </c>
      <c r="F2461" s="75">
        <f t="shared" si="540"/>
        <v>419.31</v>
      </c>
      <c r="G2461" s="75">
        <f t="shared" si="539"/>
        <v>335.448</v>
      </c>
      <c r="H2461" s="76">
        <v>165</v>
      </c>
      <c r="I2461" s="72"/>
      <c r="J2461" s="72"/>
      <c r="K2461" s="75" t="str">
        <f t="shared" si="529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41"/>
        <v>0</v>
      </c>
      <c r="T2461" s="126">
        <f t="shared" si="542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771</v>
      </c>
      <c r="D2462" s="73"/>
      <c r="E2462" s="239">
        <v>572.06</v>
      </c>
      <c r="F2462" s="75">
        <f t="shared" si="540"/>
        <v>572.06</v>
      </c>
      <c r="G2462" s="75">
        <f t="shared" si="539"/>
        <v>457.648</v>
      </c>
      <c r="H2462" s="76">
        <v>165</v>
      </c>
      <c r="I2462" s="72"/>
      <c r="J2462" s="72"/>
      <c r="K2462" s="75" t="str">
        <f t="shared" si="529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41"/>
        <v>0</v>
      </c>
      <c r="T2462" s="126">
        <f t="shared" si="542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9"/>
      <c r="F2463" s="75"/>
      <c r="G2463" s="75"/>
      <c r="H2463" s="78"/>
      <c r="I2463" s="72"/>
      <c r="J2463" s="72"/>
      <c r="K2463" s="75" t="str">
        <f t="shared" si="529"/>
        <v/>
      </c>
      <c r="L2463" s="72"/>
      <c r="M2463" s="72"/>
      <c r="N2463" s="149"/>
      <c r="O2463" s="149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771</v>
      </c>
      <c r="D2464" s="73"/>
      <c r="E2464" s="239">
        <v>1214.57</v>
      </c>
      <c r="F2464" s="75">
        <f>E2464-E2464*$G$2%</f>
        <v>1214.57</v>
      </c>
      <c r="G2464" s="75">
        <f t="shared" si="539"/>
        <v>971.656</v>
      </c>
      <c r="H2464" s="78"/>
      <c r="I2464" s="72"/>
      <c r="J2464" s="72" t="s">
        <v>361</v>
      </c>
      <c r="K2464" s="75" t="str">
        <f t="shared" si="529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771</v>
      </c>
      <c r="D2465" s="73"/>
      <c r="E2465" s="239">
        <v>1597.46</v>
      </c>
      <c r="F2465" s="75">
        <f>E2465-E2465*$G$2%</f>
        <v>1597.46</v>
      </c>
      <c r="G2465" s="75">
        <f t="shared" si="539"/>
        <v>1277.968</v>
      </c>
      <c r="H2465" s="76">
        <v>152</v>
      </c>
      <c r="I2465" s="72"/>
      <c r="J2465" s="72"/>
      <c r="K2465" s="75" t="str">
        <f t="shared" si="529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771</v>
      </c>
      <c r="D2466" s="73"/>
      <c r="E2466" s="239">
        <v>2086.65</v>
      </c>
      <c r="F2466" s="75">
        <f>E2466-E2466*$G$2%</f>
        <v>2086.65</v>
      </c>
      <c r="G2466" s="75">
        <f t="shared" si="539"/>
        <v>1669.32</v>
      </c>
      <c r="H2466" s="76">
        <v>125</v>
      </c>
      <c r="I2466" s="72"/>
      <c r="J2466" s="72"/>
      <c r="K2466" s="75" t="str">
        <f t="shared" si="529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9"/>
      <c r="F2467" s="75"/>
      <c r="G2467" s="75"/>
      <c r="H2467" s="78"/>
      <c r="I2467" s="72"/>
      <c r="J2467" s="72"/>
      <c r="K2467" s="75" t="str">
        <f t="shared" si="529"/>
        <v/>
      </c>
      <c r="L2467" s="72"/>
      <c r="M2467" s="72"/>
      <c r="N2467" s="149"/>
      <c r="O2467" s="149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771</v>
      </c>
      <c r="D2468" s="73"/>
      <c r="E2468" s="239">
        <v>341.07</v>
      </c>
      <c r="F2468" s="75">
        <f>E2468-E2468*$G$2%</f>
        <v>341.07</v>
      </c>
      <c r="G2468" s="75">
        <f t="shared" si="539"/>
        <v>272.856</v>
      </c>
      <c r="H2468" s="76">
        <v>125</v>
      </c>
      <c r="I2468" s="72"/>
      <c r="J2468" s="72"/>
      <c r="K2468" s="75" t="str">
        <f t="shared" si="529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771</v>
      </c>
      <c r="D2469" s="73"/>
      <c r="E2469" s="239">
        <v>401.58</v>
      </c>
      <c r="F2469" s="75">
        <f>E2469-E2469*$G$2%</f>
        <v>401.58</v>
      </c>
      <c r="G2469" s="75">
        <f t="shared" si="539"/>
        <v>321.264</v>
      </c>
      <c r="H2469" s="76">
        <v>121</v>
      </c>
      <c r="I2469" s="72"/>
      <c r="J2469" s="72"/>
      <c r="K2469" s="75" t="str">
        <f t="shared" si="529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771</v>
      </c>
      <c r="D2470" s="73"/>
      <c r="E2470" s="239">
        <v>661.28</v>
      </c>
      <c r="F2470" s="75">
        <f>E2470-E2470*$G$2%</f>
        <v>661.28</v>
      </c>
      <c r="G2470" s="75">
        <f t="shared" si="539"/>
        <v>529.024</v>
      </c>
      <c r="H2470" s="76">
        <v>70</v>
      </c>
      <c r="I2470" s="72"/>
      <c r="J2470" s="72"/>
      <c r="K2470" s="75" t="str">
        <f t="shared" si="529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771</v>
      </c>
      <c r="D2471" s="73"/>
      <c r="E2471" s="239">
        <v>1524</v>
      </c>
      <c r="F2471" s="75">
        <f>E2471-E2471*$G$2%</f>
        <v>1524</v>
      </c>
      <c r="G2471" s="75">
        <f t="shared" si="539"/>
        <v>1219.2</v>
      </c>
      <c r="H2471" s="76">
        <v>115</v>
      </c>
      <c r="I2471" s="72"/>
      <c r="J2471" s="72"/>
      <c r="K2471" s="75" t="str">
        <f t="shared" si="529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771</v>
      </c>
      <c r="D2472" s="73"/>
      <c r="E2472" s="239">
        <v>3196.44</v>
      </c>
      <c r="F2472" s="75">
        <f>E2472-E2472*$G$2%</f>
        <v>3196.44</v>
      </c>
      <c r="G2472" s="75">
        <f t="shared" si="539"/>
        <v>2557.152</v>
      </c>
      <c r="H2472" s="76">
        <v>48</v>
      </c>
      <c r="I2472" s="72"/>
      <c r="J2472" s="72"/>
      <c r="K2472" s="75" t="str">
        <f t="shared" si="529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40" t="s">
        <v>238</v>
      </c>
      <c r="B2473" s="241"/>
      <c r="C2473" s="72"/>
      <c r="D2473" s="73"/>
      <c r="E2473" s="239"/>
      <c r="F2473" s="75"/>
      <c r="G2473" s="75"/>
      <c r="H2473" s="78"/>
      <c r="I2473" s="72"/>
      <c r="J2473" s="72"/>
      <c r="K2473" s="75" t="str">
        <f t="shared" si="529"/>
        <v/>
      </c>
      <c r="L2473" s="72"/>
      <c r="M2473" s="72"/>
      <c r="N2473" s="149"/>
      <c r="O2473" s="149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771</v>
      </c>
      <c r="D2474" s="73"/>
      <c r="E2474" s="239">
        <v>208.08</v>
      </c>
      <c r="F2474" s="75">
        <f>E2474-E2474*$G$2%</f>
        <v>208.08</v>
      </c>
      <c r="G2474" s="75">
        <f t="shared" si="539"/>
        <v>166.464</v>
      </c>
      <c r="H2474" s="76">
        <v>480</v>
      </c>
      <c r="I2474" s="72"/>
      <c r="J2474" s="72"/>
      <c r="K2474" s="75" t="str">
        <f t="shared" ref="K2474:K2537" si="543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771</v>
      </c>
      <c r="D2475" s="73"/>
      <c r="E2475" s="239">
        <v>246.07</v>
      </c>
      <c r="F2475" s="75">
        <f>E2475-E2475*$G$2%</f>
        <v>246.07</v>
      </c>
      <c r="G2475" s="75">
        <f t="shared" si="539"/>
        <v>196.856</v>
      </c>
      <c r="H2475" s="76">
        <v>585</v>
      </c>
      <c r="I2475" s="72"/>
      <c r="J2475" s="72"/>
      <c r="K2475" s="75" t="str">
        <f t="shared" si="543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771</v>
      </c>
      <c r="D2476" s="73"/>
      <c r="E2476" s="239">
        <v>285.74</v>
      </c>
      <c r="F2476" s="75">
        <f>E2476-E2476*$G$2%</f>
        <v>285.74</v>
      </c>
      <c r="G2476" s="75">
        <f t="shared" si="539"/>
        <v>228.592</v>
      </c>
      <c r="H2476" s="76">
        <v>360</v>
      </c>
      <c r="I2476" s="72"/>
      <c r="J2476" s="72"/>
      <c r="K2476" s="75" t="str">
        <f t="shared" si="543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3"/>
        <v/>
      </c>
      <c r="L2477" s="72"/>
      <c r="M2477" s="72"/>
      <c r="N2477" s="149"/>
      <c r="O2477" s="149"/>
      <c r="P2477" s="72"/>
      <c r="Q2477" s="137"/>
      <c r="R2477" s="138"/>
      <c r="S2477" s="192"/>
      <c r="T2477" s="193"/>
    </row>
    <row r="2478" outlineLevel="1" spans="1:20">
      <c r="A2478" s="84" t="s">
        <v>5691</v>
      </c>
      <c r="B2478" s="71" t="s">
        <v>5692</v>
      </c>
      <c r="C2478" s="72" t="s">
        <v>771</v>
      </c>
      <c r="D2478" s="73"/>
      <c r="E2478" s="242">
        <v>247.81</v>
      </c>
      <c r="F2478" s="75">
        <f>E2478-E2478*$G$2%</f>
        <v>247.81</v>
      </c>
      <c r="G2478" s="75">
        <f t="shared" si="539"/>
        <v>198.248</v>
      </c>
      <c r="H2478" s="76">
        <v>170</v>
      </c>
      <c r="I2478" s="72"/>
      <c r="J2478" s="72"/>
      <c r="K2478" s="75" t="str">
        <f t="shared" si="543"/>
        <v/>
      </c>
      <c r="L2478" s="167">
        <v>10</v>
      </c>
      <c r="M2478" s="72">
        <v>200</v>
      </c>
      <c r="N2478" s="109" t="s">
        <v>351</v>
      </c>
      <c r="O2478" s="110" t="s">
        <v>5410</v>
      </c>
      <c r="P2478" s="223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771</v>
      </c>
      <c r="D2479" s="73"/>
      <c r="E2479" s="242">
        <v>299.09</v>
      </c>
      <c r="F2479" s="75">
        <f>E2479-E2479*$G$2%</f>
        <v>299.09</v>
      </c>
      <c r="G2479" s="75">
        <f t="shared" si="539"/>
        <v>239.272</v>
      </c>
      <c r="H2479" s="76">
        <v>59</v>
      </c>
      <c r="I2479" s="72"/>
      <c r="J2479" s="72"/>
      <c r="K2479" s="75" t="str">
        <f t="shared" si="543"/>
        <v/>
      </c>
      <c r="L2479" s="167">
        <v>10</v>
      </c>
      <c r="M2479" s="72">
        <v>200</v>
      </c>
      <c r="N2479" s="109" t="s">
        <v>351</v>
      </c>
      <c r="O2479" s="110" t="s">
        <v>5410</v>
      </c>
      <c r="P2479" s="223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771</v>
      </c>
      <c r="D2480" s="73"/>
      <c r="E2480" s="242">
        <v>563.61</v>
      </c>
      <c r="F2480" s="75">
        <f>E2480-E2480*$G$2%</f>
        <v>563.61</v>
      </c>
      <c r="G2480" s="75">
        <f t="shared" si="539"/>
        <v>450.888</v>
      </c>
      <c r="H2480" s="76">
        <v>84</v>
      </c>
      <c r="I2480" s="72"/>
      <c r="J2480" s="72"/>
      <c r="K2480" s="75" t="str">
        <f t="shared" si="543"/>
        <v/>
      </c>
      <c r="L2480" s="167">
        <v>5</v>
      </c>
      <c r="M2480" s="72">
        <v>100</v>
      </c>
      <c r="N2480" s="109" t="s">
        <v>351</v>
      </c>
      <c r="O2480" s="110" t="s">
        <v>5410</v>
      </c>
      <c r="P2480" s="223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3"/>
        <v/>
      </c>
      <c r="L2481" s="72"/>
      <c r="M2481" s="72"/>
      <c r="N2481" s="149"/>
      <c r="O2481" s="149"/>
      <c r="P2481" s="72"/>
      <c r="Q2481" s="137"/>
      <c r="R2481" s="138"/>
      <c r="S2481" s="192"/>
      <c r="T2481" s="193"/>
    </row>
    <row r="2482" outlineLevel="1" spans="1:20">
      <c r="A2482" s="84" t="s">
        <v>5698</v>
      </c>
      <c r="B2482" s="71" t="s">
        <v>5699</v>
      </c>
      <c r="C2482" s="72" t="s">
        <v>771</v>
      </c>
      <c r="D2482" s="73"/>
      <c r="E2482" s="243">
        <v>208.37</v>
      </c>
      <c r="F2482" s="75">
        <f>E2482-E2482*$G$2%</f>
        <v>208.37</v>
      </c>
      <c r="G2482" s="75">
        <f t="shared" si="539"/>
        <v>166.696</v>
      </c>
      <c r="H2482" s="76">
        <v>175</v>
      </c>
      <c r="I2482" s="72"/>
      <c r="J2482" s="72"/>
      <c r="K2482" s="75" t="str">
        <f t="shared" si="543"/>
        <v/>
      </c>
      <c r="L2482" s="167">
        <v>10</v>
      </c>
      <c r="M2482" s="72">
        <v>200</v>
      </c>
      <c r="N2482" s="109" t="s">
        <v>351</v>
      </c>
      <c r="O2482" s="110" t="s">
        <v>5410</v>
      </c>
      <c r="P2482" s="223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771</v>
      </c>
      <c r="D2483" s="73"/>
      <c r="E2483" s="243">
        <v>219.18</v>
      </c>
      <c r="F2483" s="75">
        <f>E2483-E2483*$G$2%</f>
        <v>219.18</v>
      </c>
      <c r="G2483" s="75">
        <f t="shared" si="539"/>
        <v>175.344</v>
      </c>
      <c r="H2483" s="76">
        <v>200</v>
      </c>
      <c r="I2483" s="72"/>
      <c r="J2483" s="72"/>
      <c r="K2483" s="75" t="str">
        <f t="shared" si="543"/>
        <v/>
      </c>
      <c r="L2483" s="167">
        <v>10</v>
      </c>
      <c r="M2483" s="72">
        <v>200</v>
      </c>
      <c r="N2483" s="109" t="s">
        <v>351</v>
      </c>
      <c r="O2483" s="110" t="s">
        <v>5410</v>
      </c>
      <c r="P2483" s="223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771</v>
      </c>
      <c r="D2484" s="73"/>
      <c r="E2484" s="243">
        <v>555.72</v>
      </c>
      <c r="F2484" s="75">
        <f>E2484-E2484*$G$2%</f>
        <v>555.72</v>
      </c>
      <c r="G2484" s="75">
        <f t="shared" si="539"/>
        <v>444.576</v>
      </c>
      <c r="H2484" s="76">
        <v>145</v>
      </c>
      <c r="I2484" s="72"/>
      <c r="J2484" s="72"/>
      <c r="K2484" s="75" t="str">
        <f t="shared" si="543"/>
        <v/>
      </c>
      <c r="L2484" s="167">
        <v>5</v>
      </c>
      <c r="M2484" s="72">
        <v>100</v>
      </c>
      <c r="N2484" s="109" t="s">
        <v>351</v>
      </c>
      <c r="O2484" s="110" t="s">
        <v>5410</v>
      </c>
      <c r="P2484" s="223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7"/>
      <c r="F2485" s="75"/>
      <c r="G2485" s="75"/>
      <c r="H2485" s="78"/>
      <c r="I2485" s="72"/>
      <c r="J2485" s="72"/>
      <c r="K2485" s="75" t="str">
        <f t="shared" si="543"/>
        <v/>
      </c>
      <c r="L2485" s="72"/>
      <c r="M2485" s="167"/>
      <c r="N2485" s="232"/>
      <c r="O2485" s="232"/>
      <c r="P2485" s="167"/>
      <c r="Q2485" s="228"/>
      <c r="R2485" s="229"/>
      <c r="S2485" s="125"/>
      <c r="T2485" s="126"/>
      <c r="U2485" s="22"/>
    </row>
    <row r="2486" ht="17.1" customHeight="1" outlineLevel="1" spans="1:20">
      <c r="A2486" s="210" t="s">
        <v>5704</v>
      </c>
      <c r="B2486" s="71" t="s">
        <v>5705</v>
      </c>
      <c r="C2486" s="72" t="s">
        <v>771</v>
      </c>
      <c r="D2486" s="73"/>
      <c r="E2486" s="227">
        <v>83.49</v>
      </c>
      <c r="F2486" s="75">
        <f t="shared" ref="F2486:F2493" si="544">E2486-E2486*$G$2%</f>
        <v>83.49</v>
      </c>
      <c r="G2486" s="75">
        <f t="shared" si="539"/>
        <v>66.792</v>
      </c>
      <c r="H2486" s="76">
        <v>40</v>
      </c>
      <c r="I2486" s="72"/>
      <c r="J2486" s="72"/>
      <c r="K2486" s="75" t="str">
        <f t="shared" si="543"/>
        <v/>
      </c>
      <c r="L2486" s="72">
        <v>10</v>
      </c>
      <c r="M2486" s="167">
        <v>600</v>
      </c>
      <c r="N2486" s="109" t="s">
        <v>351</v>
      </c>
      <c r="O2486" s="110" t="s">
        <v>5410</v>
      </c>
      <c r="P2486" s="223">
        <v>4670042794357</v>
      </c>
      <c r="Q2486" s="228">
        <v>12.3</v>
      </c>
      <c r="R2486" s="229">
        <v>0.03609375</v>
      </c>
      <c r="S2486" s="125">
        <f t="shared" ref="S2486:S2493" si="545">Q2486/M2486*D2486</f>
        <v>0</v>
      </c>
      <c r="T2486" s="126">
        <f t="shared" ref="T2486:T2493" si="546">R2486/M2486*D2486</f>
        <v>0</v>
      </c>
    </row>
    <row r="2487" ht="17.1" customHeight="1" outlineLevel="1" spans="1:20">
      <c r="A2487" s="210" t="s">
        <v>5706</v>
      </c>
      <c r="B2487" s="71" t="s">
        <v>5707</v>
      </c>
      <c r="C2487" s="72" t="s">
        <v>771</v>
      </c>
      <c r="D2487" s="73"/>
      <c r="E2487" s="227">
        <v>89.18</v>
      </c>
      <c r="F2487" s="75">
        <f t="shared" si="544"/>
        <v>89.18</v>
      </c>
      <c r="G2487" s="75">
        <f t="shared" si="539"/>
        <v>71.344</v>
      </c>
      <c r="H2487" s="76">
        <v>248</v>
      </c>
      <c r="I2487" s="72"/>
      <c r="J2487" s="72"/>
      <c r="K2487" s="75" t="str">
        <f t="shared" si="543"/>
        <v/>
      </c>
      <c r="L2487" s="72">
        <v>24</v>
      </c>
      <c r="M2487" s="167">
        <v>600</v>
      </c>
      <c r="N2487" s="109" t="s">
        <v>351</v>
      </c>
      <c r="O2487" s="110" t="s">
        <v>5410</v>
      </c>
      <c r="P2487" s="223">
        <v>4670042794364</v>
      </c>
      <c r="Q2487" s="228">
        <v>11.4</v>
      </c>
      <c r="R2487" s="229">
        <v>0.03609375</v>
      </c>
      <c r="S2487" s="125">
        <f t="shared" si="545"/>
        <v>0</v>
      </c>
      <c r="T2487" s="126">
        <f t="shared" si="546"/>
        <v>0</v>
      </c>
    </row>
    <row r="2488" ht="17.1" customHeight="1" outlineLevel="1" spans="1:20">
      <c r="A2488" s="210" t="s">
        <v>5708</v>
      </c>
      <c r="B2488" s="71" t="s">
        <v>5709</v>
      </c>
      <c r="C2488" s="72" t="s">
        <v>771</v>
      </c>
      <c r="D2488" s="73"/>
      <c r="E2488" s="227">
        <v>106.27</v>
      </c>
      <c r="F2488" s="75">
        <f t="shared" si="544"/>
        <v>106.27</v>
      </c>
      <c r="G2488" s="75">
        <f t="shared" si="539"/>
        <v>85.016</v>
      </c>
      <c r="H2488" s="76">
        <v>168</v>
      </c>
      <c r="I2488" s="72"/>
      <c r="J2488" s="72"/>
      <c r="K2488" s="75" t="str">
        <f t="shared" si="543"/>
        <v/>
      </c>
      <c r="L2488" s="72">
        <v>24</v>
      </c>
      <c r="M2488" s="167">
        <v>240</v>
      </c>
      <c r="N2488" s="109" t="s">
        <v>351</v>
      </c>
      <c r="O2488" s="110" t="s">
        <v>5410</v>
      </c>
      <c r="P2488" s="223">
        <v>4670042794371</v>
      </c>
      <c r="Q2488" s="228">
        <v>5.36</v>
      </c>
      <c r="R2488" s="229">
        <v>0.03609375</v>
      </c>
      <c r="S2488" s="125">
        <f t="shared" si="545"/>
        <v>0</v>
      </c>
      <c r="T2488" s="126">
        <f t="shared" si="546"/>
        <v>0</v>
      </c>
    </row>
    <row r="2489" ht="17.1" customHeight="1" outlineLevel="1" spans="1:20">
      <c r="A2489" s="210" t="s">
        <v>5710</v>
      </c>
      <c r="B2489" s="71" t="s">
        <v>5711</v>
      </c>
      <c r="C2489" s="72" t="s">
        <v>771</v>
      </c>
      <c r="D2489" s="73"/>
      <c r="E2489" s="227">
        <v>240.46</v>
      </c>
      <c r="F2489" s="75">
        <f t="shared" si="544"/>
        <v>240.46</v>
      </c>
      <c r="G2489" s="75">
        <f t="shared" si="539"/>
        <v>192.368</v>
      </c>
      <c r="H2489" s="76">
        <v>220</v>
      </c>
      <c r="I2489" s="72"/>
      <c r="J2489" s="72"/>
      <c r="K2489" s="75" t="str">
        <f t="shared" si="543"/>
        <v/>
      </c>
      <c r="L2489" s="72">
        <v>10</v>
      </c>
      <c r="M2489" s="167">
        <v>240</v>
      </c>
      <c r="N2489" s="109" t="s">
        <v>351</v>
      </c>
      <c r="O2489" s="110" t="s">
        <v>5410</v>
      </c>
      <c r="P2489" s="223">
        <v>4670042794388</v>
      </c>
      <c r="Q2489" s="228">
        <v>12.02</v>
      </c>
      <c r="R2489" s="229">
        <v>0.03609375</v>
      </c>
      <c r="S2489" s="125">
        <f t="shared" si="545"/>
        <v>0</v>
      </c>
      <c r="T2489" s="126">
        <f t="shared" si="546"/>
        <v>0</v>
      </c>
    </row>
    <row r="2490" ht="17.1" customHeight="1" outlineLevel="1" spans="1:20">
      <c r="A2490" s="210" t="s">
        <v>5712</v>
      </c>
      <c r="B2490" s="71" t="s">
        <v>5713</v>
      </c>
      <c r="C2490" s="72" t="s">
        <v>771</v>
      </c>
      <c r="D2490" s="73"/>
      <c r="E2490" s="227">
        <v>211.39</v>
      </c>
      <c r="F2490" s="75">
        <f t="shared" si="544"/>
        <v>211.39</v>
      </c>
      <c r="G2490" s="75">
        <f t="shared" si="539"/>
        <v>169.112</v>
      </c>
      <c r="H2490" s="76">
        <v>200</v>
      </c>
      <c r="I2490" s="72"/>
      <c r="J2490" s="72"/>
      <c r="K2490" s="75" t="str">
        <f t="shared" si="543"/>
        <v/>
      </c>
      <c r="L2490" s="72">
        <v>10</v>
      </c>
      <c r="M2490" s="167">
        <v>240</v>
      </c>
      <c r="N2490" s="109" t="s">
        <v>351</v>
      </c>
      <c r="O2490" s="110" t="s">
        <v>5410</v>
      </c>
      <c r="P2490" s="223">
        <v>4670042794395</v>
      </c>
      <c r="Q2490" s="228">
        <v>13.44</v>
      </c>
      <c r="R2490" s="229">
        <v>0.03609375</v>
      </c>
      <c r="S2490" s="125">
        <f t="shared" si="545"/>
        <v>0</v>
      </c>
      <c r="T2490" s="126">
        <f t="shared" si="546"/>
        <v>0</v>
      </c>
    </row>
    <row r="2491" ht="17.1" customHeight="1" outlineLevel="1" spans="1:20">
      <c r="A2491" s="210" t="s">
        <v>5714</v>
      </c>
      <c r="B2491" s="71" t="s">
        <v>5715</v>
      </c>
      <c r="C2491" s="72" t="s">
        <v>771</v>
      </c>
      <c r="D2491" s="73"/>
      <c r="E2491" s="227">
        <v>273.83</v>
      </c>
      <c r="F2491" s="75">
        <f t="shared" si="544"/>
        <v>273.83</v>
      </c>
      <c r="G2491" s="75">
        <f t="shared" si="539"/>
        <v>219.064</v>
      </c>
      <c r="H2491" s="76">
        <v>190</v>
      </c>
      <c r="I2491" s="72"/>
      <c r="J2491" s="72"/>
      <c r="K2491" s="75" t="str">
        <f t="shared" si="543"/>
        <v/>
      </c>
      <c r="L2491" s="72">
        <v>10</v>
      </c>
      <c r="M2491" s="167">
        <v>240</v>
      </c>
      <c r="N2491" s="109" t="s">
        <v>351</v>
      </c>
      <c r="O2491" s="110" t="s">
        <v>5410</v>
      </c>
      <c r="P2491" s="223">
        <v>4670042794401</v>
      </c>
      <c r="Q2491" s="228">
        <v>14.26</v>
      </c>
      <c r="R2491" s="229">
        <v>0.03609375</v>
      </c>
      <c r="S2491" s="125">
        <f t="shared" si="545"/>
        <v>0</v>
      </c>
      <c r="T2491" s="126">
        <f t="shared" si="546"/>
        <v>0</v>
      </c>
    </row>
    <row r="2492" ht="17.1" customHeight="1" outlineLevel="1" spans="1:20">
      <c r="A2492" s="210" t="s">
        <v>5716</v>
      </c>
      <c r="B2492" s="71" t="s">
        <v>5717</v>
      </c>
      <c r="C2492" s="72" t="s">
        <v>771</v>
      </c>
      <c r="D2492" s="73"/>
      <c r="E2492" s="227">
        <v>306.15</v>
      </c>
      <c r="F2492" s="75">
        <f t="shared" si="544"/>
        <v>306.15</v>
      </c>
      <c r="G2492" s="75">
        <f t="shared" si="539"/>
        <v>244.92</v>
      </c>
      <c r="H2492" s="76">
        <v>109</v>
      </c>
      <c r="I2492" s="72"/>
      <c r="J2492" s="72"/>
      <c r="K2492" s="75" t="str">
        <f t="shared" si="543"/>
        <v/>
      </c>
      <c r="L2492" s="72">
        <v>10</v>
      </c>
      <c r="M2492" s="167">
        <v>120</v>
      </c>
      <c r="N2492" s="109" t="s">
        <v>351</v>
      </c>
      <c r="O2492" s="110" t="s">
        <v>5410</v>
      </c>
      <c r="P2492" s="223">
        <v>4670042794418</v>
      </c>
      <c r="Q2492" s="228">
        <v>8.12</v>
      </c>
      <c r="R2492" s="229">
        <v>0.03609375</v>
      </c>
      <c r="S2492" s="125">
        <f t="shared" si="545"/>
        <v>0</v>
      </c>
      <c r="T2492" s="126">
        <f t="shared" si="546"/>
        <v>0</v>
      </c>
    </row>
    <row r="2493" ht="17.1" customHeight="1" outlineLevel="1" spans="1:20">
      <c r="A2493" s="210" t="s">
        <v>5718</v>
      </c>
      <c r="B2493" s="71" t="s">
        <v>5719</v>
      </c>
      <c r="C2493" s="72" t="s">
        <v>771</v>
      </c>
      <c r="D2493" s="73"/>
      <c r="E2493" s="227">
        <v>330.33</v>
      </c>
      <c r="F2493" s="75">
        <f t="shared" si="544"/>
        <v>330.33</v>
      </c>
      <c r="G2493" s="75">
        <f t="shared" si="539"/>
        <v>264.264</v>
      </c>
      <c r="H2493" s="76">
        <v>38</v>
      </c>
      <c r="I2493" s="72"/>
      <c r="J2493" s="72"/>
      <c r="K2493" s="75" t="str">
        <f t="shared" si="543"/>
        <v/>
      </c>
      <c r="L2493" s="72">
        <v>6</v>
      </c>
      <c r="M2493" s="167">
        <v>120</v>
      </c>
      <c r="N2493" s="109" t="s">
        <v>351</v>
      </c>
      <c r="O2493" s="110" t="s">
        <v>5410</v>
      </c>
      <c r="P2493" s="223">
        <v>4670042794425</v>
      </c>
      <c r="Q2493" s="228">
        <v>10.12</v>
      </c>
      <c r="R2493" s="229">
        <v>0.03609375</v>
      </c>
      <c r="S2493" s="125">
        <f t="shared" si="545"/>
        <v>0</v>
      </c>
      <c r="T2493" s="126">
        <f t="shared" si="546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7"/>
      <c r="F2494" s="75"/>
      <c r="G2494" s="75"/>
      <c r="H2494" s="78"/>
      <c r="I2494" s="72"/>
      <c r="J2494" s="72"/>
      <c r="K2494" s="75" t="str">
        <f t="shared" si="543"/>
        <v/>
      </c>
      <c r="L2494" s="72"/>
      <c r="M2494" s="167"/>
      <c r="N2494" s="109"/>
      <c r="O2494" s="110"/>
      <c r="P2494" s="223"/>
      <c r="Q2494" s="228"/>
      <c r="R2494" s="229"/>
      <c r="S2494" s="125"/>
      <c r="T2494" s="126"/>
      <c r="U2494" s="22"/>
    </row>
    <row r="2495" s="19" customFormat="1" ht="17.1" customHeight="1" outlineLevel="1" spans="1:21">
      <c r="A2495" s="210" t="s">
        <v>5720</v>
      </c>
      <c r="B2495" s="71" t="s">
        <v>5721</v>
      </c>
      <c r="C2495" s="72" t="s">
        <v>350</v>
      </c>
      <c r="D2495" s="73"/>
      <c r="E2495" s="227">
        <v>15.03</v>
      </c>
      <c r="F2495" s="75">
        <f t="shared" ref="F2495:F2534" si="547">E2495-E2495*$G$2%</f>
        <v>15.03</v>
      </c>
      <c r="G2495" s="75">
        <f t="shared" ref="G2495:G2534" si="548">E2495-(20*E2495/100)</f>
        <v>12.024</v>
      </c>
      <c r="H2495" s="78"/>
      <c r="I2495" s="72"/>
      <c r="J2495" s="72"/>
      <c r="K2495" s="75" t="str">
        <f t="shared" si="543"/>
        <v/>
      </c>
      <c r="L2495" s="72">
        <v>100</v>
      </c>
      <c r="M2495" s="167">
        <v>4000</v>
      </c>
      <c r="N2495" s="109" t="s">
        <v>351</v>
      </c>
      <c r="O2495" s="110" t="s">
        <v>5722</v>
      </c>
      <c r="P2495" s="223">
        <v>4620105823166</v>
      </c>
      <c r="Q2495" s="228">
        <v>12.4</v>
      </c>
      <c r="R2495" s="229">
        <v>0.0136</v>
      </c>
      <c r="S2495" s="125">
        <f t="shared" ref="S2495:S2534" si="549">Q2495/M2495*D2495</f>
        <v>0</v>
      </c>
      <c r="T2495" s="126">
        <f t="shared" ref="T2495:T2534" si="550">R2495/M2495*D2495</f>
        <v>0</v>
      </c>
      <c r="U2495" s="22"/>
    </row>
    <row r="2496" s="19" customFormat="1" ht="17.1" customHeight="1" outlineLevel="1" spans="1:21">
      <c r="A2496" s="210" t="s">
        <v>5723</v>
      </c>
      <c r="B2496" s="71" t="s">
        <v>5724</v>
      </c>
      <c r="C2496" s="72" t="s">
        <v>350</v>
      </c>
      <c r="D2496" s="73"/>
      <c r="E2496" s="227">
        <v>15.03</v>
      </c>
      <c r="F2496" s="75">
        <f t="shared" si="547"/>
        <v>15.03</v>
      </c>
      <c r="G2496" s="75">
        <f t="shared" si="548"/>
        <v>12.024</v>
      </c>
      <c r="H2496" s="78"/>
      <c r="I2496" s="72"/>
      <c r="J2496" s="72"/>
      <c r="K2496" s="75" t="str">
        <f t="shared" si="543"/>
        <v/>
      </c>
      <c r="L2496" s="72">
        <v>100</v>
      </c>
      <c r="M2496" s="167">
        <v>4000</v>
      </c>
      <c r="N2496" s="109" t="s">
        <v>351</v>
      </c>
      <c r="O2496" s="110" t="s">
        <v>5722</v>
      </c>
      <c r="P2496" s="223">
        <v>4620105823234</v>
      </c>
      <c r="Q2496" s="228">
        <v>12.4</v>
      </c>
      <c r="R2496" s="229">
        <v>0.0136</v>
      </c>
      <c r="S2496" s="125">
        <f t="shared" si="549"/>
        <v>0</v>
      </c>
      <c r="T2496" s="126">
        <f t="shared" si="550"/>
        <v>0</v>
      </c>
      <c r="U2496" s="22"/>
    </row>
    <row r="2497" s="19" customFormat="1" ht="17.1" customHeight="1" outlineLevel="1" spans="1:21">
      <c r="A2497" s="210" t="s">
        <v>5725</v>
      </c>
      <c r="B2497" s="71" t="s">
        <v>5726</v>
      </c>
      <c r="C2497" s="72" t="s">
        <v>350</v>
      </c>
      <c r="D2497" s="73"/>
      <c r="E2497" s="227">
        <v>15.03</v>
      </c>
      <c r="F2497" s="75">
        <f t="shared" si="547"/>
        <v>15.03</v>
      </c>
      <c r="G2497" s="75">
        <f t="shared" si="548"/>
        <v>12.024</v>
      </c>
      <c r="H2497" s="78"/>
      <c r="I2497" s="72"/>
      <c r="J2497" s="72"/>
      <c r="K2497" s="75" t="str">
        <f t="shared" si="543"/>
        <v/>
      </c>
      <c r="L2497" s="72">
        <v>100</v>
      </c>
      <c r="M2497" s="167">
        <v>4000</v>
      </c>
      <c r="N2497" s="109" t="s">
        <v>351</v>
      </c>
      <c r="O2497" s="110" t="s">
        <v>5722</v>
      </c>
      <c r="P2497" s="223">
        <v>4620105823326</v>
      </c>
      <c r="Q2497" s="228">
        <v>12.4</v>
      </c>
      <c r="R2497" s="229">
        <v>0.0136</v>
      </c>
      <c r="S2497" s="125">
        <f t="shared" si="549"/>
        <v>0</v>
      </c>
      <c r="T2497" s="126">
        <f t="shared" si="550"/>
        <v>0</v>
      </c>
      <c r="U2497" s="22"/>
    </row>
    <row r="2498" s="19" customFormat="1" ht="17.1" customHeight="1" outlineLevel="1" spans="1:21">
      <c r="A2498" s="210" t="s">
        <v>5727</v>
      </c>
      <c r="B2498" s="71" t="s">
        <v>5728</v>
      </c>
      <c r="C2498" s="72" t="s">
        <v>350</v>
      </c>
      <c r="D2498" s="73"/>
      <c r="E2498" s="227">
        <v>15.82</v>
      </c>
      <c r="F2498" s="75">
        <f t="shared" si="547"/>
        <v>15.82</v>
      </c>
      <c r="G2498" s="75">
        <f t="shared" si="548"/>
        <v>12.656</v>
      </c>
      <c r="H2498" s="78"/>
      <c r="I2498" s="72"/>
      <c r="J2498" s="72"/>
      <c r="K2498" s="75" t="str">
        <f t="shared" si="543"/>
        <v/>
      </c>
      <c r="L2498" s="72">
        <v>100</v>
      </c>
      <c r="M2498" s="167">
        <v>3500</v>
      </c>
      <c r="N2498" s="109" t="s">
        <v>351</v>
      </c>
      <c r="O2498" s="110" t="s">
        <v>5722</v>
      </c>
      <c r="P2498" s="223">
        <v>4620105823593</v>
      </c>
      <c r="Q2498" s="228">
        <v>12.6</v>
      </c>
      <c r="R2498" s="229">
        <v>0.0136</v>
      </c>
      <c r="S2498" s="125">
        <f t="shared" si="549"/>
        <v>0</v>
      </c>
      <c r="T2498" s="126">
        <f t="shared" si="550"/>
        <v>0</v>
      </c>
      <c r="U2498" s="22"/>
    </row>
    <row r="2499" s="19" customFormat="1" ht="17.1" customHeight="1" outlineLevel="1" spans="1:21">
      <c r="A2499" s="210" t="s">
        <v>5729</v>
      </c>
      <c r="B2499" s="71" t="s">
        <v>5730</v>
      </c>
      <c r="C2499" s="72" t="s">
        <v>350</v>
      </c>
      <c r="D2499" s="73"/>
      <c r="E2499" s="227">
        <v>15.82</v>
      </c>
      <c r="F2499" s="75">
        <f t="shared" si="547"/>
        <v>15.82</v>
      </c>
      <c r="G2499" s="75">
        <f t="shared" si="548"/>
        <v>12.656</v>
      </c>
      <c r="H2499" s="78"/>
      <c r="I2499" s="72"/>
      <c r="J2499" s="72"/>
      <c r="K2499" s="75" t="str">
        <f t="shared" si="543"/>
        <v/>
      </c>
      <c r="L2499" s="72">
        <v>100</v>
      </c>
      <c r="M2499" s="167">
        <v>3500</v>
      </c>
      <c r="N2499" s="109" t="s">
        <v>351</v>
      </c>
      <c r="O2499" s="110" t="s">
        <v>5722</v>
      </c>
      <c r="P2499" s="223">
        <v>4620105823609</v>
      </c>
      <c r="Q2499" s="228">
        <v>12.6</v>
      </c>
      <c r="R2499" s="229">
        <v>0.0136</v>
      </c>
      <c r="S2499" s="125">
        <f t="shared" si="549"/>
        <v>0</v>
      </c>
      <c r="T2499" s="126">
        <f t="shared" si="550"/>
        <v>0</v>
      </c>
      <c r="U2499" s="22"/>
    </row>
    <row r="2500" s="19" customFormat="1" ht="17.1" customHeight="1" outlineLevel="1" spans="1:21">
      <c r="A2500" s="210" t="s">
        <v>5731</v>
      </c>
      <c r="B2500" s="71" t="s">
        <v>5732</v>
      </c>
      <c r="C2500" s="72" t="s">
        <v>350</v>
      </c>
      <c r="D2500" s="73"/>
      <c r="E2500" s="227">
        <v>15.82</v>
      </c>
      <c r="F2500" s="75">
        <f t="shared" si="547"/>
        <v>15.82</v>
      </c>
      <c r="G2500" s="75">
        <f t="shared" si="548"/>
        <v>12.656</v>
      </c>
      <c r="H2500" s="78"/>
      <c r="I2500" s="72"/>
      <c r="J2500" s="72"/>
      <c r="K2500" s="75" t="str">
        <f t="shared" si="543"/>
        <v/>
      </c>
      <c r="L2500" s="72">
        <v>100</v>
      </c>
      <c r="M2500" s="167">
        <v>3500</v>
      </c>
      <c r="N2500" s="109" t="s">
        <v>351</v>
      </c>
      <c r="O2500" s="110" t="s">
        <v>5722</v>
      </c>
      <c r="P2500" s="223">
        <v>4620105823616</v>
      </c>
      <c r="Q2500" s="228">
        <v>12.6</v>
      </c>
      <c r="R2500" s="229">
        <v>0.0136</v>
      </c>
      <c r="S2500" s="125">
        <f t="shared" si="549"/>
        <v>0</v>
      </c>
      <c r="T2500" s="126">
        <f t="shared" si="550"/>
        <v>0</v>
      </c>
      <c r="U2500" s="22"/>
    </row>
    <row r="2501" s="19" customFormat="1" ht="17.1" customHeight="1" outlineLevel="1" spans="1:21">
      <c r="A2501" s="210" t="s">
        <v>5733</v>
      </c>
      <c r="B2501" s="71" t="s">
        <v>5734</v>
      </c>
      <c r="C2501" s="72" t="s">
        <v>350</v>
      </c>
      <c r="D2501" s="73"/>
      <c r="E2501" s="227">
        <v>18.34</v>
      </c>
      <c r="F2501" s="75">
        <f t="shared" si="547"/>
        <v>18.34</v>
      </c>
      <c r="G2501" s="75">
        <f t="shared" si="548"/>
        <v>14.672</v>
      </c>
      <c r="H2501" s="78"/>
      <c r="I2501" s="72"/>
      <c r="J2501" s="72"/>
      <c r="K2501" s="75" t="str">
        <f t="shared" si="543"/>
        <v/>
      </c>
      <c r="L2501" s="72">
        <v>100</v>
      </c>
      <c r="M2501" s="167">
        <v>3500</v>
      </c>
      <c r="N2501" s="109" t="s">
        <v>351</v>
      </c>
      <c r="O2501" s="110" t="s">
        <v>5722</v>
      </c>
      <c r="P2501" s="223">
        <v>4620105823623</v>
      </c>
      <c r="Q2501" s="228">
        <v>13.65</v>
      </c>
      <c r="R2501" s="229">
        <v>0.0136</v>
      </c>
      <c r="S2501" s="125">
        <f t="shared" si="549"/>
        <v>0</v>
      </c>
      <c r="T2501" s="126">
        <f t="shared" si="550"/>
        <v>0</v>
      </c>
      <c r="U2501" s="22"/>
    </row>
    <row r="2502" s="19" customFormat="1" ht="17.1" customHeight="1" outlineLevel="1" spans="1:21">
      <c r="A2502" s="210" t="s">
        <v>5735</v>
      </c>
      <c r="B2502" s="71" t="s">
        <v>5736</v>
      </c>
      <c r="C2502" s="72" t="s">
        <v>350</v>
      </c>
      <c r="D2502" s="73"/>
      <c r="E2502" s="227">
        <v>18.34</v>
      </c>
      <c r="F2502" s="75">
        <f t="shared" si="547"/>
        <v>18.34</v>
      </c>
      <c r="G2502" s="75">
        <f t="shared" si="548"/>
        <v>14.672</v>
      </c>
      <c r="H2502" s="78"/>
      <c r="I2502" s="72"/>
      <c r="J2502" s="72"/>
      <c r="K2502" s="75" t="str">
        <f t="shared" si="543"/>
        <v/>
      </c>
      <c r="L2502" s="72">
        <v>100</v>
      </c>
      <c r="M2502" s="167">
        <v>3500</v>
      </c>
      <c r="N2502" s="109" t="s">
        <v>351</v>
      </c>
      <c r="O2502" s="110" t="s">
        <v>5722</v>
      </c>
      <c r="P2502" s="223">
        <v>4620105823586</v>
      </c>
      <c r="Q2502" s="228">
        <v>13.65</v>
      </c>
      <c r="R2502" s="229">
        <v>0.0136</v>
      </c>
      <c r="S2502" s="125">
        <f t="shared" si="549"/>
        <v>0</v>
      </c>
      <c r="T2502" s="126">
        <f t="shared" si="550"/>
        <v>0</v>
      </c>
      <c r="U2502" s="22"/>
    </row>
    <row r="2503" s="19" customFormat="1" ht="17.1" customHeight="1" outlineLevel="1" spans="1:21">
      <c r="A2503" s="210" t="s">
        <v>5737</v>
      </c>
      <c r="B2503" s="71" t="s">
        <v>5738</v>
      </c>
      <c r="C2503" s="72" t="s">
        <v>350</v>
      </c>
      <c r="D2503" s="73"/>
      <c r="E2503" s="227">
        <v>18.34</v>
      </c>
      <c r="F2503" s="75">
        <f t="shared" si="547"/>
        <v>18.34</v>
      </c>
      <c r="G2503" s="75">
        <f t="shared" si="548"/>
        <v>14.672</v>
      </c>
      <c r="H2503" s="78"/>
      <c r="I2503" s="72"/>
      <c r="J2503" s="72"/>
      <c r="K2503" s="75" t="str">
        <f t="shared" si="543"/>
        <v/>
      </c>
      <c r="L2503" s="72">
        <v>100</v>
      </c>
      <c r="M2503" s="167">
        <v>3500</v>
      </c>
      <c r="N2503" s="109" t="s">
        <v>351</v>
      </c>
      <c r="O2503" s="110" t="s">
        <v>5722</v>
      </c>
      <c r="P2503" s="223">
        <v>4620105823630</v>
      </c>
      <c r="Q2503" s="228">
        <v>13.65</v>
      </c>
      <c r="R2503" s="229">
        <v>0.0136</v>
      </c>
      <c r="S2503" s="125">
        <f t="shared" si="549"/>
        <v>0</v>
      </c>
      <c r="T2503" s="126">
        <f t="shared" si="550"/>
        <v>0</v>
      </c>
      <c r="U2503" s="22"/>
    </row>
    <row r="2504" s="19" customFormat="1" ht="17.1" customHeight="1" outlineLevel="1" spans="1:21">
      <c r="A2504" s="210" t="s">
        <v>5739</v>
      </c>
      <c r="B2504" s="71" t="s">
        <v>5740</v>
      </c>
      <c r="C2504" s="72" t="s">
        <v>350</v>
      </c>
      <c r="D2504" s="73"/>
      <c r="E2504" s="227">
        <v>41.93</v>
      </c>
      <c r="F2504" s="75">
        <f t="shared" si="547"/>
        <v>41.93</v>
      </c>
      <c r="G2504" s="75">
        <f t="shared" si="548"/>
        <v>33.544</v>
      </c>
      <c r="H2504" s="78"/>
      <c r="I2504" s="72"/>
      <c r="J2504" s="72"/>
      <c r="K2504" s="75" t="str">
        <f t="shared" si="543"/>
        <v/>
      </c>
      <c r="L2504" s="72">
        <v>100</v>
      </c>
      <c r="M2504" s="167">
        <v>1300</v>
      </c>
      <c r="N2504" s="109" t="s">
        <v>351</v>
      </c>
      <c r="O2504" s="110" t="s">
        <v>5722</v>
      </c>
      <c r="P2504" s="223">
        <v>4620105823654</v>
      </c>
      <c r="Q2504" s="228">
        <v>12.74</v>
      </c>
      <c r="R2504" s="229">
        <v>0.0136</v>
      </c>
      <c r="S2504" s="125">
        <f t="shared" si="549"/>
        <v>0</v>
      </c>
      <c r="T2504" s="126">
        <f t="shared" si="550"/>
        <v>0</v>
      </c>
      <c r="U2504" s="22"/>
    </row>
    <row r="2505" s="19" customFormat="1" ht="17.1" customHeight="1" outlineLevel="1" spans="1:21">
      <c r="A2505" s="210" t="s">
        <v>5741</v>
      </c>
      <c r="B2505" s="71" t="s">
        <v>5742</v>
      </c>
      <c r="C2505" s="72" t="s">
        <v>350</v>
      </c>
      <c r="D2505" s="73"/>
      <c r="E2505" s="227">
        <v>41.93</v>
      </c>
      <c r="F2505" s="75">
        <f t="shared" si="547"/>
        <v>41.93</v>
      </c>
      <c r="G2505" s="75">
        <f t="shared" si="548"/>
        <v>33.544</v>
      </c>
      <c r="H2505" s="78"/>
      <c r="I2505" s="72"/>
      <c r="J2505" s="72"/>
      <c r="K2505" s="75" t="str">
        <f t="shared" si="543"/>
        <v/>
      </c>
      <c r="L2505" s="72">
        <v>100</v>
      </c>
      <c r="M2505" s="167">
        <v>1300</v>
      </c>
      <c r="N2505" s="109" t="s">
        <v>351</v>
      </c>
      <c r="O2505" s="110" t="s">
        <v>5722</v>
      </c>
      <c r="P2505" s="223">
        <v>4620105823661</v>
      </c>
      <c r="Q2505" s="228">
        <v>12.74</v>
      </c>
      <c r="R2505" s="229">
        <v>0.0136</v>
      </c>
      <c r="S2505" s="125">
        <f t="shared" si="549"/>
        <v>0</v>
      </c>
      <c r="T2505" s="126">
        <f t="shared" si="550"/>
        <v>0</v>
      </c>
      <c r="U2505" s="22"/>
    </row>
    <row r="2506" s="19" customFormat="1" ht="17.1" customHeight="1" outlineLevel="1" spans="1:21">
      <c r="A2506" s="210" t="s">
        <v>5743</v>
      </c>
      <c r="B2506" s="71" t="s">
        <v>5744</v>
      </c>
      <c r="C2506" s="72" t="s">
        <v>350</v>
      </c>
      <c r="D2506" s="73"/>
      <c r="E2506" s="227">
        <v>41.93</v>
      </c>
      <c r="F2506" s="75">
        <f t="shared" si="547"/>
        <v>41.93</v>
      </c>
      <c r="G2506" s="75">
        <f t="shared" si="548"/>
        <v>33.544</v>
      </c>
      <c r="H2506" s="78"/>
      <c r="I2506" s="72"/>
      <c r="J2506" s="72"/>
      <c r="K2506" s="75" t="str">
        <f t="shared" si="543"/>
        <v/>
      </c>
      <c r="L2506" s="72">
        <v>100</v>
      </c>
      <c r="M2506" s="167">
        <v>1300</v>
      </c>
      <c r="N2506" s="109" t="s">
        <v>351</v>
      </c>
      <c r="O2506" s="110" t="s">
        <v>5722</v>
      </c>
      <c r="P2506" s="223">
        <v>4620105823678</v>
      </c>
      <c r="Q2506" s="228">
        <v>12.74</v>
      </c>
      <c r="R2506" s="229">
        <v>0.0136</v>
      </c>
      <c r="S2506" s="125">
        <f t="shared" si="549"/>
        <v>0</v>
      </c>
      <c r="T2506" s="126">
        <f t="shared" si="550"/>
        <v>0</v>
      </c>
      <c r="U2506" s="22"/>
    </row>
    <row r="2507" s="19" customFormat="1" ht="17.1" customHeight="1" outlineLevel="1" spans="1:21">
      <c r="A2507" s="210" t="s">
        <v>5745</v>
      </c>
      <c r="B2507" s="71" t="s">
        <v>5746</v>
      </c>
      <c r="C2507" s="72" t="s">
        <v>350</v>
      </c>
      <c r="D2507" s="73"/>
      <c r="E2507" s="227">
        <v>50.95</v>
      </c>
      <c r="F2507" s="75">
        <f t="shared" si="547"/>
        <v>50.95</v>
      </c>
      <c r="G2507" s="75">
        <f t="shared" si="548"/>
        <v>40.76</v>
      </c>
      <c r="H2507" s="78"/>
      <c r="I2507" s="72"/>
      <c r="J2507" s="72"/>
      <c r="K2507" s="75" t="str">
        <f t="shared" si="543"/>
        <v/>
      </c>
      <c r="L2507" s="72">
        <v>100</v>
      </c>
      <c r="M2507" s="167">
        <v>1100</v>
      </c>
      <c r="N2507" s="109" t="s">
        <v>351</v>
      </c>
      <c r="O2507" s="110" t="s">
        <v>5722</v>
      </c>
      <c r="P2507" s="223">
        <v>4620105823685</v>
      </c>
      <c r="Q2507" s="228">
        <v>12.76</v>
      </c>
      <c r="R2507" s="229">
        <v>0.0136</v>
      </c>
      <c r="S2507" s="125">
        <f t="shared" si="549"/>
        <v>0</v>
      </c>
      <c r="T2507" s="126">
        <f t="shared" si="550"/>
        <v>0</v>
      </c>
      <c r="U2507" s="22"/>
    </row>
    <row r="2508" s="19" customFormat="1" ht="17.1" customHeight="1" outlineLevel="1" spans="1:21">
      <c r="A2508" s="210" t="s">
        <v>5747</v>
      </c>
      <c r="B2508" s="71" t="s">
        <v>5748</v>
      </c>
      <c r="C2508" s="72" t="s">
        <v>350</v>
      </c>
      <c r="D2508" s="73"/>
      <c r="E2508" s="227">
        <v>50.95</v>
      </c>
      <c r="F2508" s="75">
        <f t="shared" si="547"/>
        <v>50.95</v>
      </c>
      <c r="G2508" s="75">
        <f t="shared" si="548"/>
        <v>40.76</v>
      </c>
      <c r="H2508" s="78"/>
      <c r="I2508" s="72"/>
      <c r="J2508" s="72"/>
      <c r="K2508" s="75" t="str">
        <f t="shared" si="543"/>
        <v/>
      </c>
      <c r="L2508" s="72">
        <v>100</v>
      </c>
      <c r="M2508" s="167">
        <v>1100</v>
      </c>
      <c r="N2508" s="109" t="s">
        <v>351</v>
      </c>
      <c r="O2508" s="110" t="s">
        <v>5722</v>
      </c>
      <c r="P2508" s="223">
        <v>4620105823692</v>
      </c>
      <c r="Q2508" s="228">
        <v>12.76</v>
      </c>
      <c r="R2508" s="229">
        <v>0.0136</v>
      </c>
      <c r="S2508" s="125">
        <f t="shared" si="549"/>
        <v>0</v>
      </c>
      <c r="T2508" s="126">
        <f t="shared" si="550"/>
        <v>0</v>
      </c>
      <c r="U2508" s="22"/>
    </row>
    <row r="2509" s="19" customFormat="1" ht="17.1" customHeight="1" outlineLevel="1" spans="1:21">
      <c r="A2509" s="210" t="s">
        <v>5749</v>
      </c>
      <c r="B2509" s="71" t="s">
        <v>5750</v>
      </c>
      <c r="C2509" s="72" t="s">
        <v>350</v>
      </c>
      <c r="D2509" s="73"/>
      <c r="E2509" s="227">
        <v>62.51</v>
      </c>
      <c r="F2509" s="75">
        <f t="shared" si="547"/>
        <v>62.51</v>
      </c>
      <c r="G2509" s="75">
        <f t="shared" si="548"/>
        <v>50.008</v>
      </c>
      <c r="H2509" s="78"/>
      <c r="I2509" s="72"/>
      <c r="J2509" s="72"/>
      <c r="K2509" s="75" t="str">
        <f t="shared" si="543"/>
        <v/>
      </c>
      <c r="L2509" s="72">
        <v>100</v>
      </c>
      <c r="M2509" s="167">
        <v>700</v>
      </c>
      <c r="N2509" s="109"/>
      <c r="O2509" s="110" t="s">
        <v>5722</v>
      </c>
      <c r="P2509" s="223">
        <v>4620105823715</v>
      </c>
      <c r="Q2509" s="228">
        <v>12.53</v>
      </c>
      <c r="R2509" s="229">
        <v>0.0136</v>
      </c>
      <c r="S2509" s="125">
        <f t="shared" si="549"/>
        <v>0</v>
      </c>
      <c r="T2509" s="126">
        <f t="shared" si="550"/>
        <v>0</v>
      </c>
      <c r="U2509" s="22"/>
    </row>
    <row r="2510" s="19" customFormat="1" ht="17.1" customHeight="1" outlineLevel="1" spans="1:21">
      <c r="A2510" s="210" t="s">
        <v>5751</v>
      </c>
      <c r="B2510" s="71" t="s">
        <v>5752</v>
      </c>
      <c r="C2510" s="72" t="s">
        <v>350</v>
      </c>
      <c r="D2510" s="73"/>
      <c r="E2510" s="227">
        <v>65.3</v>
      </c>
      <c r="F2510" s="75">
        <f t="shared" si="547"/>
        <v>65.3</v>
      </c>
      <c r="G2510" s="75">
        <f t="shared" si="548"/>
        <v>52.24</v>
      </c>
      <c r="H2510" s="78"/>
      <c r="I2510" s="72"/>
      <c r="J2510" s="72"/>
      <c r="K2510" s="75" t="str">
        <f t="shared" si="543"/>
        <v/>
      </c>
      <c r="L2510" s="72">
        <v>100</v>
      </c>
      <c r="M2510" s="167">
        <v>700</v>
      </c>
      <c r="N2510" s="109"/>
      <c r="O2510" s="110" t="s">
        <v>5722</v>
      </c>
      <c r="P2510" s="223">
        <v>4620105823722</v>
      </c>
      <c r="Q2510" s="228">
        <v>12.53</v>
      </c>
      <c r="R2510" s="229">
        <v>0.0136</v>
      </c>
      <c r="S2510" s="125">
        <f t="shared" si="549"/>
        <v>0</v>
      </c>
      <c r="T2510" s="126">
        <f t="shared" si="550"/>
        <v>0</v>
      </c>
      <c r="U2510" s="22"/>
    </row>
    <row r="2511" s="19" customFormat="1" ht="17.1" customHeight="1" outlineLevel="1" spans="1:21">
      <c r="A2511" s="210" t="s">
        <v>5753</v>
      </c>
      <c r="B2511" s="71" t="s">
        <v>5754</v>
      </c>
      <c r="C2511" s="72" t="s">
        <v>350</v>
      </c>
      <c r="D2511" s="73"/>
      <c r="E2511" s="227">
        <v>60.34</v>
      </c>
      <c r="F2511" s="75">
        <f t="shared" si="547"/>
        <v>60.34</v>
      </c>
      <c r="G2511" s="75">
        <f t="shared" si="548"/>
        <v>48.272</v>
      </c>
      <c r="H2511" s="78"/>
      <c r="I2511" s="72"/>
      <c r="J2511" s="72"/>
      <c r="K2511" s="75" t="str">
        <f t="shared" si="543"/>
        <v/>
      </c>
      <c r="L2511" s="72">
        <v>100</v>
      </c>
      <c r="M2511" s="167">
        <v>700</v>
      </c>
      <c r="N2511" s="109"/>
      <c r="O2511" s="110" t="s">
        <v>5722</v>
      </c>
      <c r="P2511" s="223">
        <v>4620105823739</v>
      </c>
      <c r="Q2511" s="228">
        <v>13.23</v>
      </c>
      <c r="R2511" s="229">
        <v>0.0136</v>
      </c>
      <c r="S2511" s="125">
        <f t="shared" si="549"/>
        <v>0</v>
      </c>
      <c r="T2511" s="126">
        <f t="shared" si="550"/>
        <v>0</v>
      </c>
      <c r="U2511" s="22"/>
    </row>
    <row r="2512" s="19" customFormat="1" ht="17.1" customHeight="1" outlineLevel="1" spans="1:21">
      <c r="A2512" s="210" t="s">
        <v>5755</v>
      </c>
      <c r="B2512" s="71" t="s">
        <v>5756</v>
      </c>
      <c r="C2512" s="72" t="s">
        <v>350</v>
      </c>
      <c r="D2512" s="73"/>
      <c r="E2512" s="227">
        <v>68.43</v>
      </c>
      <c r="F2512" s="75">
        <f t="shared" si="547"/>
        <v>68.43</v>
      </c>
      <c r="G2512" s="75">
        <f t="shared" si="548"/>
        <v>54.744</v>
      </c>
      <c r="H2512" s="78"/>
      <c r="I2512" s="72"/>
      <c r="J2512" s="72"/>
      <c r="K2512" s="75" t="str">
        <f t="shared" si="543"/>
        <v/>
      </c>
      <c r="L2512" s="72">
        <v>100</v>
      </c>
      <c r="M2512" s="167">
        <v>700</v>
      </c>
      <c r="N2512" s="109"/>
      <c r="O2512" s="110" t="s">
        <v>5722</v>
      </c>
      <c r="P2512" s="223">
        <v>4620105823746</v>
      </c>
      <c r="Q2512" s="228">
        <v>13.23</v>
      </c>
      <c r="R2512" s="229">
        <v>0.0136</v>
      </c>
      <c r="S2512" s="125">
        <f t="shared" si="549"/>
        <v>0</v>
      </c>
      <c r="T2512" s="126">
        <f t="shared" si="550"/>
        <v>0</v>
      </c>
      <c r="U2512" s="22"/>
    </row>
    <row r="2513" s="19" customFormat="1" ht="17.1" customHeight="1" outlineLevel="1" spans="1:21">
      <c r="A2513" s="210" t="s">
        <v>5757</v>
      </c>
      <c r="B2513" s="71" t="s">
        <v>5758</v>
      </c>
      <c r="C2513" s="72" t="s">
        <v>350</v>
      </c>
      <c r="D2513" s="73"/>
      <c r="E2513" s="227">
        <v>68.43</v>
      </c>
      <c r="F2513" s="75">
        <f t="shared" si="547"/>
        <v>68.43</v>
      </c>
      <c r="G2513" s="75">
        <f t="shared" si="548"/>
        <v>54.744</v>
      </c>
      <c r="H2513" s="78"/>
      <c r="I2513" s="72"/>
      <c r="J2513" s="72"/>
      <c r="K2513" s="75" t="str">
        <f t="shared" si="543"/>
        <v/>
      </c>
      <c r="L2513" s="72">
        <v>100</v>
      </c>
      <c r="M2513" s="167">
        <v>700</v>
      </c>
      <c r="N2513" s="109"/>
      <c r="O2513" s="110" t="s">
        <v>5722</v>
      </c>
      <c r="P2513" s="223">
        <v>4620105823760</v>
      </c>
      <c r="Q2513" s="228">
        <v>13.23</v>
      </c>
      <c r="R2513" s="229">
        <v>0.0136</v>
      </c>
      <c r="S2513" s="125">
        <f t="shared" si="549"/>
        <v>0</v>
      </c>
      <c r="T2513" s="126">
        <f t="shared" si="550"/>
        <v>0</v>
      </c>
      <c r="U2513" s="22"/>
    </row>
    <row r="2514" s="19" customFormat="1" ht="17.1" customHeight="1" outlineLevel="1" spans="1:21">
      <c r="A2514" s="210" t="s">
        <v>5759</v>
      </c>
      <c r="B2514" s="71" t="s">
        <v>5760</v>
      </c>
      <c r="C2514" s="72" t="s">
        <v>350</v>
      </c>
      <c r="D2514" s="73"/>
      <c r="E2514" s="227">
        <v>98.95</v>
      </c>
      <c r="F2514" s="75">
        <f t="shared" si="547"/>
        <v>98.95</v>
      </c>
      <c r="G2514" s="75">
        <f t="shared" si="548"/>
        <v>79.16</v>
      </c>
      <c r="H2514" s="78"/>
      <c r="I2514" s="72"/>
      <c r="J2514" s="72"/>
      <c r="K2514" s="75" t="str">
        <f t="shared" si="543"/>
        <v/>
      </c>
      <c r="L2514" s="72">
        <v>50</v>
      </c>
      <c r="M2514" s="167">
        <v>500</v>
      </c>
      <c r="N2514" s="109"/>
      <c r="O2514" s="110" t="s">
        <v>5722</v>
      </c>
      <c r="P2514" s="223">
        <v>4620105823821</v>
      </c>
      <c r="Q2514" s="228">
        <v>13.65</v>
      </c>
      <c r="R2514" s="229">
        <v>0.0136</v>
      </c>
      <c r="S2514" s="125">
        <f t="shared" si="549"/>
        <v>0</v>
      </c>
      <c r="T2514" s="126">
        <f t="shared" si="550"/>
        <v>0</v>
      </c>
      <c r="U2514" s="22"/>
    </row>
    <row r="2515" s="19" customFormat="1" ht="17.1" customHeight="1" outlineLevel="1" spans="1:21">
      <c r="A2515" s="210" t="s">
        <v>5761</v>
      </c>
      <c r="B2515" s="71" t="s">
        <v>5762</v>
      </c>
      <c r="C2515" s="72" t="s">
        <v>350</v>
      </c>
      <c r="D2515" s="73"/>
      <c r="E2515" s="227">
        <v>108.25</v>
      </c>
      <c r="F2515" s="75">
        <f t="shared" si="547"/>
        <v>108.25</v>
      </c>
      <c r="G2515" s="75">
        <f t="shared" si="548"/>
        <v>86.6</v>
      </c>
      <c r="H2515" s="78"/>
      <c r="I2515" s="72"/>
      <c r="J2515" s="72"/>
      <c r="K2515" s="75" t="str">
        <f t="shared" si="543"/>
        <v/>
      </c>
      <c r="L2515" s="72">
        <v>50</v>
      </c>
      <c r="M2515" s="167">
        <v>500</v>
      </c>
      <c r="N2515" s="109"/>
      <c r="O2515" s="110" t="s">
        <v>5722</v>
      </c>
      <c r="P2515" s="223">
        <v>4620105823814</v>
      </c>
      <c r="Q2515" s="228">
        <v>13.8</v>
      </c>
      <c r="R2515" s="229">
        <v>0.0136</v>
      </c>
      <c r="S2515" s="125">
        <f t="shared" si="549"/>
        <v>0</v>
      </c>
      <c r="T2515" s="126">
        <f t="shared" si="550"/>
        <v>0</v>
      </c>
      <c r="U2515" s="22"/>
    </row>
    <row r="2516" s="19" customFormat="1" ht="17.1" customHeight="1" outlineLevel="1" spans="1:21">
      <c r="A2516" s="210" t="s">
        <v>5763</v>
      </c>
      <c r="B2516" s="71" t="s">
        <v>5764</v>
      </c>
      <c r="C2516" s="72" t="s">
        <v>350</v>
      </c>
      <c r="D2516" s="73"/>
      <c r="E2516" s="227">
        <v>98.95</v>
      </c>
      <c r="F2516" s="75">
        <f t="shared" si="547"/>
        <v>98.95</v>
      </c>
      <c r="G2516" s="75">
        <f t="shared" si="548"/>
        <v>79.16</v>
      </c>
      <c r="H2516" s="78"/>
      <c r="I2516" s="72"/>
      <c r="J2516" s="72"/>
      <c r="K2516" s="75" t="str">
        <f t="shared" si="543"/>
        <v/>
      </c>
      <c r="L2516" s="72">
        <v>50</v>
      </c>
      <c r="M2516" s="167">
        <v>500</v>
      </c>
      <c r="N2516" s="109"/>
      <c r="O2516" s="110" t="s">
        <v>5722</v>
      </c>
      <c r="P2516" s="223">
        <v>4620105823784</v>
      </c>
      <c r="Q2516" s="228">
        <v>13.65</v>
      </c>
      <c r="R2516" s="229">
        <v>0.0136</v>
      </c>
      <c r="S2516" s="125">
        <f t="shared" si="549"/>
        <v>0</v>
      </c>
      <c r="T2516" s="126">
        <f t="shared" si="550"/>
        <v>0</v>
      </c>
      <c r="U2516" s="22"/>
    </row>
    <row r="2517" s="19" customFormat="1" ht="17.1" customHeight="1" outlineLevel="1" spans="1:21">
      <c r="A2517" s="210" t="s">
        <v>5765</v>
      </c>
      <c r="B2517" s="71" t="s">
        <v>5766</v>
      </c>
      <c r="C2517" s="72" t="s">
        <v>350</v>
      </c>
      <c r="D2517" s="73"/>
      <c r="E2517" s="227">
        <v>108.25</v>
      </c>
      <c r="F2517" s="75">
        <f t="shared" si="547"/>
        <v>108.25</v>
      </c>
      <c r="G2517" s="75">
        <f t="shared" si="548"/>
        <v>86.6</v>
      </c>
      <c r="H2517" s="78"/>
      <c r="I2517" s="72"/>
      <c r="J2517" s="72"/>
      <c r="K2517" s="75" t="str">
        <f t="shared" si="543"/>
        <v/>
      </c>
      <c r="L2517" s="72">
        <v>50</v>
      </c>
      <c r="M2517" s="167">
        <v>500</v>
      </c>
      <c r="N2517" s="109"/>
      <c r="O2517" s="110" t="s">
        <v>5722</v>
      </c>
      <c r="P2517" s="223">
        <v>4620105823777</v>
      </c>
      <c r="Q2517" s="228">
        <v>13.8</v>
      </c>
      <c r="R2517" s="229">
        <v>0.0136</v>
      </c>
      <c r="S2517" s="125">
        <f t="shared" si="549"/>
        <v>0</v>
      </c>
      <c r="T2517" s="126">
        <f t="shared" si="550"/>
        <v>0</v>
      </c>
      <c r="U2517" s="22"/>
    </row>
    <row r="2518" s="19" customFormat="1" ht="17.1" customHeight="1" outlineLevel="1" spans="1:21">
      <c r="A2518" s="210" t="s">
        <v>5767</v>
      </c>
      <c r="B2518" s="71" t="s">
        <v>5768</v>
      </c>
      <c r="C2518" s="72" t="s">
        <v>350</v>
      </c>
      <c r="D2518" s="73"/>
      <c r="E2518" s="227">
        <v>98.95</v>
      </c>
      <c r="F2518" s="75">
        <f t="shared" si="547"/>
        <v>98.95</v>
      </c>
      <c r="G2518" s="75">
        <f t="shared" si="548"/>
        <v>79.16</v>
      </c>
      <c r="H2518" s="78"/>
      <c r="I2518" s="72"/>
      <c r="J2518" s="72"/>
      <c r="K2518" s="75" t="str">
        <f t="shared" si="543"/>
        <v/>
      </c>
      <c r="L2518" s="72">
        <v>50</v>
      </c>
      <c r="M2518" s="167">
        <v>500</v>
      </c>
      <c r="N2518" s="109"/>
      <c r="O2518" s="110" t="s">
        <v>5722</v>
      </c>
      <c r="P2518" s="223">
        <v>4620105823807</v>
      </c>
      <c r="Q2518" s="228">
        <v>13.65</v>
      </c>
      <c r="R2518" s="229">
        <v>0.0136</v>
      </c>
      <c r="S2518" s="125">
        <f t="shared" si="549"/>
        <v>0</v>
      </c>
      <c r="T2518" s="126">
        <f t="shared" si="550"/>
        <v>0</v>
      </c>
      <c r="U2518" s="22"/>
    </row>
    <row r="2519" s="19" customFormat="1" ht="17.1" customHeight="1" outlineLevel="1" spans="1:21">
      <c r="A2519" s="210" t="s">
        <v>5769</v>
      </c>
      <c r="B2519" s="71" t="s">
        <v>5770</v>
      </c>
      <c r="C2519" s="72" t="s">
        <v>350</v>
      </c>
      <c r="D2519" s="73"/>
      <c r="E2519" s="227">
        <v>108.25</v>
      </c>
      <c r="F2519" s="75">
        <f t="shared" si="547"/>
        <v>108.25</v>
      </c>
      <c r="G2519" s="75">
        <f t="shared" si="548"/>
        <v>86.6</v>
      </c>
      <c r="H2519" s="78"/>
      <c r="I2519" s="72"/>
      <c r="J2519" s="72"/>
      <c r="K2519" s="75" t="str">
        <f t="shared" si="543"/>
        <v/>
      </c>
      <c r="L2519" s="72">
        <v>50</v>
      </c>
      <c r="M2519" s="167">
        <v>500</v>
      </c>
      <c r="N2519" s="109"/>
      <c r="O2519" s="110" t="s">
        <v>5722</v>
      </c>
      <c r="P2519" s="223">
        <v>4620105823791</v>
      </c>
      <c r="Q2519" s="228">
        <v>13.8</v>
      </c>
      <c r="R2519" s="229">
        <v>0.0136</v>
      </c>
      <c r="S2519" s="125">
        <f t="shared" si="549"/>
        <v>0</v>
      </c>
      <c r="T2519" s="126">
        <f t="shared" si="550"/>
        <v>0</v>
      </c>
      <c r="U2519" s="22"/>
    </row>
    <row r="2520" s="19" customFormat="1" ht="17.1" customHeight="1" outlineLevel="1" spans="1:21">
      <c r="A2520" s="210" t="s">
        <v>5771</v>
      </c>
      <c r="B2520" s="71" t="s">
        <v>5772</v>
      </c>
      <c r="C2520" s="72" t="s">
        <v>350</v>
      </c>
      <c r="D2520" s="73"/>
      <c r="E2520" s="227">
        <v>120.8</v>
      </c>
      <c r="F2520" s="75">
        <f t="shared" si="547"/>
        <v>120.8</v>
      </c>
      <c r="G2520" s="75">
        <f t="shared" si="548"/>
        <v>96.64</v>
      </c>
      <c r="H2520" s="78"/>
      <c r="I2520" s="72"/>
      <c r="J2520" s="72"/>
      <c r="K2520" s="75" t="str">
        <f t="shared" si="543"/>
        <v/>
      </c>
      <c r="L2520" s="72">
        <v>50</v>
      </c>
      <c r="M2520" s="167">
        <v>400</v>
      </c>
      <c r="N2520" s="109"/>
      <c r="O2520" s="110" t="s">
        <v>5722</v>
      </c>
      <c r="P2520" s="223">
        <v>4620105823838</v>
      </c>
      <c r="Q2520" s="228">
        <v>12.56</v>
      </c>
      <c r="R2520" s="229">
        <v>0.0136</v>
      </c>
      <c r="S2520" s="125">
        <f t="shared" si="549"/>
        <v>0</v>
      </c>
      <c r="T2520" s="126">
        <f t="shared" si="550"/>
        <v>0</v>
      </c>
      <c r="U2520" s="22"/>
    </row>
    <row r="2521" s="19" customFormat="1" ht="17.1" customHeight="1" outlineLevel="1" spans="1:21">
      <c r="A2521" s="210" t="s">
        <v>5773</v>
      </c>
      <c r="B2521" s="71" t="s">
        <v>5774</v>
      </c>
      <c r="C2521" s="72" t="s">
        <v>350</v>
      </c>
      <c r="D2521" s="73"/>
      <c r="E2521" s="227">
        <v>120.8</v>
      </c>
      <c r="F2521" s="75">
        <f t="shared" si="547"/>
        <v>120.8</v>
      </c>
      <c r="G2521" s="75">
        <f t="shared" si="548"/>
        <v>96.64</v>
      </c>
      <c r="H2521" s="78"/>
      <c r="I2521" s="72"/>
      <c r="J2521" s="72"/>
      <c r="K2521" s="75" t="str">
        <f t="shared" si="543"/>
        <v/>
      </c>
      <c r="L2521" s="72">
        <v>50</v>
      </c>
      <c r="M2521" s="167">
        <v>400</v>
      </c>
      <c r="N2521" s="109"/>
      <c r="O2521" s="110" t="s">
        <v>5722</v>
      </c>
      <c r="P2521" s="223">
        <v>4620105823852</v>
      </c>
      <c r="Q2521" s="228">
        <v>12.56</v>
      </c>
      <c r="R2521" s="229">
        <v>0.0136</v>
      </c>
      <c r="S2521" s="125">
        <f t="shared" si="549"/>
        <v>0</v>
      </c>
      <c r="T2521" s="126">
        <f t="shared" si="550"/>
        <v>0</v>
      </c>
      <c r="U2521" s="22"/>
    </row>
    <row r="2522" s="19" customFormat="1" ht="17.1" customHeight="1" outlineLevel="1" spans="1:21">
      <c r="A2522" s="210" t="s">
        <v>5775</v>
      </c>
      <c r="B2522" s="71" t="s">
        <v>5776</v>
      </c>
      <c r="C2522" s="72" t="s">
        <v>350</v>
      </c>
      <c r="D2522" s="73"/>
      <c r="E2522" s="227">
        <v>120.8</v>
      </c>
      <c r="F2522" s="75">
        <f t="shared" si="547"/>
        <v>120.8</v>
      </c>
      <c r="G2522" s="75">
        <f t="shared" si="548"/>
        <v>96.64</v>
      </c>
      <c r="H2522" s="78"/>
      <c r="I2522" s="72"/>
      <c r="J2522" s="72"/>
      <c r="K2522" s="75" t="str">
        <f t="shared" si="543"/>
        <v/>
      </c>
      <c r="L2522" s="72">
        <v>50</v>
      </c>
      <c r="M2522" s="167">
        <v>400</v>
      </c>
      <c r="N2522" s="109"/>
      <c r="O2522" s="110" t="s">
        <v>5722</v>
      </c>
      <c r="P2522" s="223">
        <v>4620105823876</v>
      </c>
      <c r="Q2522" s="228">
        <v>12.56</v>
      </c>
      <c r="R2522" s="229">
        <v>0.0136</v>
      </c>
      <c r="S2522" s="125">
        <f t="shared" si="549"/>
        <v>0</v>
      </c>
      <c r="T2522" s="126">
        <f t="shared" si="550"/>
        <v>0</v>
      </c>
      <c r="U2522" s="22"/>
    </row>
    <row r="2523" s="19" customFormat="1" ht="17.1" customHeight="1" outlineLevel="1" spans="1:21">
      <c r="A2523" s="210" t="s">
        <v>5777</v>
      </c>
      <c r="B2523" s="71" t="s">
        <v>5778</v>
      </c>
      <c r="C2523" s="72" t="s">
        <v>350</v>
      </c>
      <c r="D2523" s="73"/>
      <c r="E2523" s="227">
        <v>150.7</v>
      </c>
      <c r="F2523" s="75">
        <f t="shared" si="547"/>
        <v>150.7</v>
      </c>
      <c r="G2523" s="75">
        <f t="shared" si="548"/>
        <v>120.56</v>
      </c>
      <c r="H2523" s="78"/>
      <c r="I2523" s="72"/>
      <c r="J2523" s="72"/>
      <c r="K2523" s="75" t="str">
        <f t="shared" si="543"/>
        <v/>
      </c>
      <c r="L2523" s="72">
        <v>25</v>
      </c>
      <c r="M2523" s="167">
        <v>350</v>
      </c>
      <c r="N2523" s="109"/>
      <c r="O2523" s="110" t="s">
        <v>5722</v>
      </c>
      <c r="P2523" s="223">
        <v>4620105823890</v>
      </c>
      <c r="Q2523" s="228">
        <v>13.09</v>
      </c>
      <c r="R2523" s="229">
        <v>0.0136</v>
      </c>
      <c r="S2523" s="125">
        <f t="shared" si="549"/>
        <v>0</v>
      </c>
      <c r="T2523" s="126">
        <f t="shared" si="550"/>
        <v>0</v>
      </c>
      <c r="U2523" s="22"/>
    </row>
    <row r="2524" s="19" customFormat="1" ht="17.1" customHeight="1" outlineLevel="1" spans="1:21">
      <c r="A2524" s="210" t="s">
        <v>5779</v>
      </c>
      <c r="B2524" s="71" t="s">
        <v>5780</v>
      </c>
      <c r="C2524" s="72" t="s">
        <v>350</v>
      </c>
      <c r="D2524" s="73"/>
      <c r="E2524" s="227">
        <v>150.7</v>
      </c>
      <c r="F2524" s="75">
        <f t="shared" si="547"/>
        <v>150.7</v>
      </c>
      <c r="G2524" s="75">
        <f t="shared" si="548"/>
        <v>120.56</v>
      </c>
      <c r="H2524" s="78"/>
      <c r="I2524" s="72"/>
      <c r="J2524" s="72"/>
      <c r="K2524" s="75" t="str">
        <f t="shared" si="543"/>
        <v/>
      </c>
      <c r="L2524" s="72">
        <v>25</v>
      </c>
      <c r="M2524" s="167">
        <v>350</v>
      </c>
      <c r="N2524" s="109"/>
      <c r="O2524" s="110" t="s">
        <v>5722</v>
      </c>
      <c r="P2524" s="223">
        <v>4620105823906</v>
      </c>
      <c r="Q2524" s="228">
        <v>13.09</v>
      </c>
      <c r="R2524" s="229">
        <v>0.0136</v>
      </c>
      <c r="S2524" s="125">
        <f t="shared" si="549"/>
        <v>0</v>
      </c>
      <c r="T2524" s="126">
        <f t="shared" si="550"/>
        <v>0</v>
      </c>
      <c r="U2524" s="22"/>
    </row>
    <row r="2525" s="19" customFormat="1" ht="17.1" customHeight="1" outlineLevel="1" spans="1:21">
      <c r="A2525" s="210" t="s">
        <v>5781</v>
      </c>
      <c r="B2525" s="71" t="s">
        <v>5782</v>
      </c>
      <c r="C2525" s="72" t="s">
        <v>350</v>
      </c>
      <c r="D2525" s="73"/>
      <c r="E2525" s="227">
        <v>255.28</v>
      </c>
      <c r="F2525" s="75">
        <f t="shared" si="547"/>
        <v>255.28</v>
      </c>
      <c r="G2525" s="75">
        <f t="shared" si="548"/>
        <v>204.224</v>
      </c>
      <c r="H2525" s="78"/>
      <c r="I2525" s="72"/>
      <c r="J2525" s="72"/>
      <c r="K2525" s="75" t="str">
        <f t="shared" si="543"/>
        <v/>
      </c>
      <c r="L2525" s="72">
        <v>25</v>
      </c>
      <c r="M2525" s="167">
        <v>200</v>
      </c>
      <c r="N2525" s="109"/>
      <c r="O2525" s="110" t="s">
        <v>5722</v>
      </c>
      <c r="P2525" s="223">
        <v>4620105823913</v>
      </c>
      <c r="Q2525" s="228">
        <v>13.08</v>
      </c>
      <c r="R2525" s="229">
        <v>0.0136</v>
      </c>
      <c r="S2525" s="125">
        <f t="shared" si="549"/>
        <v>0</v>
      </c>
      <c r="T2525" s="126">
        <f t="shared" si="550"/>
        <v>0</v>
      </c>
      <c r="U2525" s="22"/>
    </row>
    <row r="2526" s="19" customFormat="1" ht="17.1" customHeight="1" outlineLevel="1" spans="1:21">
      <c r="A2526" s="210" t="s">
        <v>5783</v>
      </c>
      <c r="B2526" s="71" t="s">
        <v>5784</v>
      </c>
      <c r="C2526" s="72" t="s">
        <v>350</v>
      </c>
      <c r="D2526" s="73"/>
      <c r="E2526" s="227">
        <v>255.28</v>
      </c>
      <c r="F2526" s="75">
        <f t="shared" si="547"/>
        <v>255.28</v>
      </c>
      <c r="G2526" s="75">
        <f t="shared" si="548"/>
        <v>204.224</v>
      </c>
      <c r="H2526" s="78"/>
      <c r="I2526" s="72"/>
      <c r="J2526" s="72"/>
      <c r="K2526" s="75" t="str">
        <f t="shared" si="543"/>
        <v/>
      </c>
      <c r="L2526" s="72">
        <v>25</v>
      </c>
      <c r="M2526" s="167">
        <v>200</v>
      </c>
      <c r="N2526" s="109"/>
      <c r="O2526" s="110" t="s">
        <v>5722</v>
      </c>
      <c r="P2526" s="223">
        <v>4620105823944</v>
      </c>
      <c r="Q2526" s="228">
        <v>13.08</v>
      </c>
      <c r="R2526" s="229">
        <v>0.0136</v>
      </c>
      <c r="S2526" s="125">
        <f t="shared" si="549"/>
        <v>0</v>
      </c>
      <c r="T2526" s="126">
        <f t="shared" si="550"/>
        <v>0</v>
      </c>
      <c r="U2526" s="22"/>
    </row>
    <row r="2527" s="19" customFormat="1" ht="17.1" customHeight="1" outlineLevel="1" spans="1:21">
      <c r="A2527" s="210" t="s">
        <v>5785</v>
      </c>
      <c r="B2527" s="71" t="s">
        <v>5786</v>
      </c>
      <c r="C2527" s="72" t="s">
        <v>350</v>
      </c>
      <c r="D2527" s="73"/>
      <c r="E2527" s="227">
        <v>381.74</v>
      </c>
      <c r="F2527" s="75">
        <f t="shared" si="547"/>
        <v>381.74</v>
      </c>
      <c r="G2527" s="75">
        <f t="shared" si="548"/>
        <v>305.392</v>
      </c>
      <c r="H2527" s="78"/>
      <c r="I2527" s="72"/>
      <c r="J2527" s="72"/>
      <c r="K2527" s="75" t="str">
        <f t="shared" si="543"/>
        <v/>
      </c>
      <c r="L2527" s="72">
        <v>10</v>
      </c>
      <c r="M2527" s="167">
        <v>120</v>
      </c>
      <c r="N2527" s="109"/>
      <c r="O2527" s="110" t="s">
        <v>5722</v>
      </c>
      <c r="P2527" s="223">
        <v>4620105823968</v>
      </c>
      <c r="Q2527" s="228">
        <v>12.54</v>
      </c>
      <c r="R2527" s="229">
        <v>0.0136458</v>
      </c>
      <c r="S2527" s="125">
        <f t="shared" si="549"/>
        <v>0</v>
      </c>
      <c r="T2527" s="126">
        <f t="shared" si="550"/>
        <v>0</v>
      </c>
      <c r="U2527" s="22"/>
    </row>
    <row r="2528" s="19" customFormat="1" ht="17.1" customHeight="1" outlineLevel="1" spans="1:21">
      <c r="A2528" s="210" t="s">
        <v>5787</v>
      </c>
      <c r="B2528" s="71" t="s">
        <v>5788</v>
      </c>
      <c r="C2528" s="72" t="s">
        <v>350</v>
      </c>
      <c r="D2528" s="73"/>
      <c r="E2528" s="227">
        <v>381.74</v>
      </c>
      <c r="F2528" s="75">
        <f t="shared" si="547"/>
        <v>381.74</v>
      </c>
      <c r="G2528" s="75">
        <f t="shared" si="548"/>
        <v>305.392</v>
      </c>
      <c r="H2528" s="78"/>
      <c r="I2528" s="72"/>
      <c r="J2528" s="72"/>
      <c r="K2528" s="75" t="str">
        <f t="shared" si="543"/>
        <v/>
      </c>
      <c r="L2528" s="72">
        <v>10</v>
      </c>
      <c r="M2528" s="167">
        <v>120</v>
      </c>
      <c r="N2528" s="109"/>
      <c r="O2528" s="110" t="s">
        <v>5722</v>
      </c>
      <c r="P2528" s="223">
        <v>4620105823982</v>
      </c>
      <c r="Q2528" s="228">
        <v>12.54</v>
      </c>
      <c r="R2528" s="229">
        <v>0.0136458</v>
      </c>
      <c r="S2528" s="125">
        <f t="shared" si="549"/>
        <v>0</v>
      </c>
      <c r="T2528" s="126">
        <f t="shared" si="550"/>
        <v>0</v>
      </c>
      <c r="U2528" s="22"/>
    </row>
    <row r="2529" s="19" customFormat="1" ht="17.1" customHeight="1" outlineLevel="1" spans="1:21">
      <c r="A2529" s="210" t="s">
        <v>5789</v>
      </c>
      <c r="B2529" s="71" t="s">
        <v>5790</v>
      </c>
      <c r="C2529" s="72" t="s">
        <v>350</v>
      </c>
      <c r="D2529" s="73"/>
      <c r="E2529" s="227">
        <v>575.97</v>
      </c>
      <c r="F2529" s="75">
        <f t="shared" si="547"/>
        <v>575.97</v>
      </c>
      <c r="G2529" s="75">
        <f t="shared" si="548"/>
        <v>460.776</v>
      </c>
      <c r="H2529" s="78"/>
      <c r="I2529" s="72"/>
      <c r="J2529" s="72"/>
      <c r="K2529" s="75" t="str">
        <f t="shared" si="543"/>
        <v/>
      </c>
      <c r="L2529" s="72">
        <v>10</v>
      </c>
      <c r="M2529" s="167">
        <v>90</v>
      </c>
      <c r="N2529" s="109"/>
      <c r="O2529" s="110" t="s">
        <v>5722</v>
      </c>
      <c r="P2529" s="223">
        <v>4620105824002</v>
      </c>
      <c r="Q2529" s="228">
        <v>13.842</v>
      </c>
      <c r="R2529" s="229">
        <v>0.0136458</v>
      </c>
      <c r="S2529" s="125">
        <f t="shared" si="549"/>
        <v>0</v>
      </c>
      <c r="T2529" s="126">
        <f t="shared" si="550"/>
        <v>0</v>
      </c>
      <c r="U2529" s="22"/>
    </row>
    <row r="2530" s="19" customFormat="1" ht="17.1" customHeight="1" outlineLevel="1" spans="1:21">
      <c r="A2530" s="210" t="s">
        <v>5791</v>
      </c>
      <c r="B2530" s="71" t="s">
        <v>5792</v>
      </c>
      <c r="C2530" s="72" t="s">
        <v>350</v>
      </c>
      <c r="D2530" s="73"/>
      <c r="E2530" s="227">
        <v>575.97</v>
      </c>
      <c r="F2530" s="75">
        <f t="shared" si="547"/>
        <v>575.97</v>
      </c>
      <c r="G2530" s="75">
        <f t="shared" si="548"/>
        <v>460.776</v>
      </c>
      <c r="H2530" s="78"/>
      <c r="I2530" s="72"/>
      <c r="J2530" s="72"/>
      <c r="K2530" s="75" t="str">
        <f t="shared" si="543"/>
        <v/>
      </c>
      <c r="L2530" s="72">
        <v>10</v>
      </c>
      <c r="M2530" s="167">
        <v>90</v>
      </c>
      <c r="N2530" s="109"/>
      <c r="O2530" s="110" t="s">
        <v>5722</v>
      </c>
      <c r="P2530" s="223">
        <v>4620105824026</v>
      </c>
      <c r="Q2530" s="228">
        <v>13.842</v>
      </c>
      <c r="R2530" s="229">
        <v>0.0136458</v>
      </c>
      <c r="S2530" s="125">
        <f t="shared" si="549"/>
        <v>0</v>
      </c>
      <c r="T2530" s="126">
        <f t="shared" si="550"/>
        <v>0</v>
      </c>
      <c r="U2530" s="22"/>
    </row>
    <row r="2531" s="19" customFormat="1" ht="17.1" customHeight="1" outlineLevel="1" spans="1:21">
      <c r="A2531" s="210" t="s">
        <v>5793</v>
      </c>
      <c r="B2531" s="71" t="s">
        <v>5794</v>
      </c>
      <c r="C2531" s="72" t="s">
        <v>350</v>
      </c>
      <c r="D2531" s="73"/>
      <c r="E2531" s="227">
        <v>705.56</v>
      </c>
      <c r="F2531" s="75">
        <f t="shared" si="547"/>
        <v>705.56</v>
      </c>
      <c r="G2531" s="75">
        <f t="shared" si="548"/>
        <v>564.448</v>
      </c>
      <c r="H2531" s="78"/>
      <c r="I2531" s="72"/>
      <c r="J2531" s="72"/>
      <c r="K2531" s="75" t="str">
        <f t="shared" si="543"/>
        <v/>
      </c>
      <c r="L2531" s="72">
        <v>10</v>
      </c>
      <c r="M2531" s="167">
        <v>70</v>
      </c>
      <c r="N2531" s="109"/>
      <c r="O2531" s="110" t="s">
        <v>5722</v>
      </c>
      <c r="P2531" s="223">
        <v>4620105824040</v>
      </c>
      <c r="Q2531" s="228">
        <v>12.67</v>
      </c>
      <c r="R2531" s="229">
        <v>0.0136458</v>
      </c>
      <c r="S2531" s="125">
        <f t="shared" si="549"/>
        <v>0</v>
      </c>
      <c r="T2531" s="126">
        <f t="shared" si="550"/>
        <v>0</v>
      </c>
      <c r="U2531" s="22"/>
    </row>
    <row r="2532" s="19" customFormat="1" ht="17.1" customHeight="1" outlineLevel="1" spans="1:21">
      <c r="A2532" s="210" t="s">
        <v>5795</v>
      </c>
      <c r="B2532" s="71" t="s">
        <v>5796</v>
      </c>
      <c r="C2532" s="72" t="s">
        <v>350</v>
      </c>
      <c r="D2532" s="73"/>
      <c r="E2532" s="227">
        <v>1152.17</v>
      </c>
      <c r="F2532" s="75">
        <f t="shared" si="547"/>
        <v>1152.17</v>
      </c>
      <c r="G2532" s="75">
        <f t="shared" si="548"/>
        <v>921.736</v>
      </c>
      <c r="H2532" s="78"/>
      <c r="I2532" s="72"/>
      <c r="J2532" s="72"/>
      <c r="K2532" s="75" t="str">
        <f t="shared" si="543"/>
        <v/>
      </c>
      <c r="L2532" s="72">
        <v>5</v>
      </c>
      <c r="M2532" s="167">
        <v>50</v>
      </c>
      <c r="N2532" s="109"/>
      <c r="O2532" s="110" t="s">
        <v>5722</v>
      </c>
      <c r="P2532" s="223">
        <v>4620105824088</v>
      </c>
      <c r="Q2532" s="228">
        <v>13.63</v>
      </c>
      <c r="R2532" s="229">
        <v>0.0136458</v>
      </c>
      <c r="S2532" s="125">
        <f t="shared" si="549"/>
        <v>0</v>
      </c>
      <c r="T2532" s="126">
        <f t="shared" si="550"/>
        <v>0</v>
      </c>
      <c r="U2532" s="22"/>
    </row>
    <row r="2533" s="19" customFormat="1" ht="17.1" customHeight="1" outlineLevel="1" spans="1:21">
      <c r="A2533" s="210" t="s">
        <v>5797</v>
      </c>
      <c r="B2533" s="71" t="s">
        <v>5798</v>
      </c>
      <c r="C2533" s="72" t="s">
        <v>350</v>
      </c>
      <c r="D2533" s="73"/>
      <c r="E2533" s="227">
        <v>1152.17</v>
      </c>
      <c r="F2533" s="75">
        <f t="shared" si="547"/>
        <v>1152.17</v>
      </c>
      <c r="G2533" s="75">
        <f t="shared" si="548"/>
        <v>921.736</v>
      </c>
      <c r="H2533" s="78"/>
      <c r="I2533" s="72"/>
      <c r="J2533" s="72"/>
      <c r="K2533" s="75" t="str">
        <f t="shared" si="543"/>
        <v/>
      </c>
      <c r="L2533" s="72">
        <v>5</v>
      </c>
      <c r="M2533" s="167">
        <v>50</v>
      </c>
      <c r="N2533" s="109"/>
      <c r="O2533" s="110" t="s">
        <v>5722</v>
      </c>
      <c r="P2533" s="223">
        <v>4620105824095</v>
      </c>
      <c r="Q2533" s="228">
        <v>13.63</v>
      </c>
      <c r="R2533" s="229">
        <v>0.0136458</v>
      </c>
      <c r="S2533" s="125">
        <f t="shared" si="549"/>
        <v>0</v>
      </c>
      <c r="T2533" s="126">
        <f t="shared" si="550"/>
        <v>0</v>
      </c>
      <c r="U2533" s="22"/>
    </row>
    <row r="2534" s="19" customFormat="1" ht="17.1" customHeight="1" outlineLevel="1" spans="1:21">
      <c r="A2534" s="210" t="s">
        <v>5799</v>
      </c>
      <c r="B2534" s="71" t="s">
        <v>5800</v>
      </c>
      <c r="C2534" s="72" t="s">
        <v>350</v>
      </c>
      <c r="D2534" s="73"/>
      <c r="E2534" s="227">
        <v>1509.57</v>
      </c>
      <c r="F2534" s="75">
        <f t="shared" si="547"/>
        <v>1509.57</v>
      </c>
      <c r="G2534" s="75">
        <f t="shared" si="548"/>
        <v>1207.656</v>
      </c>
      <c r="H2534" s="78"/>
      <c r="I2534" s="72"/>
      <c r="J2534" s="72"/>
      <c r="K2534" s="75" t="str">
        <f t="shared" si="543"/>
        <v/>
      </c>
      <c r="L2534" s="72">
        <v>5</v>
      </c>
      <c r="M2534" s="167">
        <v>50</v>
      </c>
      <c r="N2534" s="109"/>
      <c r="O2534" s="110" t="s">
        <v>5722</v>
      </c>
      <c r="P2534" s="223">
        <v>4620105824101</v>
      </c>
      <c r="Q2534" s="228">
        <v>14</v>
      </c>
      <c r="R2534" s="229">
        <v>0.0136458</v>
      </c>
      <c r="S2534" s="125">
        <f t="shared" si="549"/>
        <v>0</v>
      </c>
      <c r="T2534" s="126">
        <f t="shared" si="550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7"/>
      <c r="F2535" s="75"/>
      <c r="G2535" s="75"/>
      <c r="H2535" s="78"/>
      <c r="I2535" s="72"/>
      <c r="J2535" s="72"/>
      <c r="K2535" s="75" t="str">
        <f t="shared" si="543"/>
        <v/>
      </c>
      <c r="L2535" s="72"/>
      <c r="M2535" s="167"/>
      <c r="N2535" s="109"/>
      <c r="O2535" s="110"/>
      <c r="P2535" s="223"/>
      <c r="Q2535" s="228"/>
      <c r="R2535" s="229"/>
      <c r="S2535" s="125"/>
      <c r="T2535" s="126"/>
    </row>
    <row r="2536" ht="18" customHeight="1" outlineLevel="1" spans="1:20">
      <c r="A2536" s="210" t="s">
        <v>5801</v>
      </c>
      <c r="B2536" s="71" t="s">
        <v>5802</v>
      </c>
      <c r="C2536" s="72" t="s">
        <v>350</v>
      </c>
      <c r="D2536" s="73"/>
      <c r="E2536" s="227">
        <v>1496.34</v>
      </c>
      <c r="F2536" s="75">
        <f t="shared" ref="F2536:F2545" si="551">E2536-E2536*$G$2%</f>
        <v>1496.34</v>
      </c>
      <c r="G2536" s="75">
        <f t="shared" ref="G2536:G2545" si="552">E2536-(20*E2536/100)</f>
        <v>1197.072</v>
      </c>
      <c r="H2536" s="76">
        <v>69</v>
      </c>
      <c r="I2536" s="72"/>
      <c r="J2536" s="72"/>
      <c r="K2536" s="75" t="str">
        <f t="shared" si="543"/>
        <v/>
      </c>
      <c r="L2536" s="72">
        <v>1</v>
      </c>
      <c r="M2536" s="167">
        <v>40</v>
      </c>
      <c r="N2536" s="109" t="s">
        <v>351</v>
      </c>
      <c r="O2536" s="110" t="s">
        <v>5803</v>
      </c>
      <c r="P2536" s="223">
        <v>4620105826242</v>
      </c>
      <c r="Q2536" s="228">
        <v>21.95</v>
      </c>
      <c r="R2536" s="229">
        <v>0.038735</v>
      </c>
      <c r="S2536" s="125">
        <f t="shared" ref="S2536:S2545" si="553">Q2536/M2536*D2536</f>
        <v>0</v>
      </c>
      <c r="T2536" s="126">
        <f t="shared" ref="T2536:T2545" si="554">R2536/M2536*D2536</f>
        <v>0</v>
      </c>
    </row>
    <row r="2537" ht="18" customHeight="1" outlineLevel="1" spans="1:20">
      <c r="A2537" s="210" t="s">
        <v>5804</v>
      </c>
      <c r="B2537" s="71" t="s">
        <v>5805</v>
      </c>
      <c r="C2537" s="72" t="s">
        <v>350</v>
      </c>
      <c r="D2537" s="73"/>
      <c r="E2537" s="227">
        <v>1496.34</v>
      </c>
      <c r="F2537" s="75">
        <f t="shared" si="551"/>
        <v>1496.34</v>
      </c>
      <c r="G2537" s="75">
        <f t="shared" si="552"/>
        <v>1197.072</v>
      </c>
      <c r="H2537" s="76">
        <v>75</v>
      </c>
      <c r="I2537" s="72"/>
      <c r="J2537" s="72"/>
      <c r="K2537" s="75" t="str">
        <f t="shared" si="543"/>
        <v/>
      </c>
      <c r="L2537" s="72">
        <v>1</v>
      </c>
      <c r="M2537" s="167">
        <v>40</v>
      </c>
      <c r="N2537" s="109" t="s">
        <v>351</v>
      </c>
      <c r="O2537" s="110" t="s">
        <v>5803</v>
      </c>
      <c r="P2537" s="223">
        <v>4620105826259</v>
      </c>
      <c r="Q2537" s="228">
        <v>22.85</v>
      </c>
      <c r="R2537" s="229">
        <v>0.038735</v>
      </c>
      <c r="S2537" s="125">
        <f t="shared" si="553"/>
        <v>0</v>
      </c>
      <c r="T2537" s="126">
        <f t="shared" si="554"/>
        <v>0</v>
      </c>
    </row>
    <row r="2538" ht="18" customHeight="1" outlineLevel="1" spans="1:20">
      <c r="A2538" s="210" t="s">
        <v>5806</v>
      </c>
      <c r="B2538" s="71" t="s">
        <v>5807</v>
      </c>
      <c r="C2538" s="72" t="s">
        <v>350</v>
      </c>
      <c r="D2538" s="73"/>
      <c r="E2538" s="227">
        <v>1470.25</v>
      </c>
      <c r="F2538" s="75">
        <f t="shared" si="551"/>
        <v>1470.25</v>
      </c>
      <c r="G2538" s="75">
        <f t="shared" si="552"/>
        <v>1176.2</v>
      </c>
      <c r="H2538" s="76">
        <v>115</v>
      </c>
      <c r="I2538" s="72"/>
      <c r="J2538" s="72"/>
      <c r="K2538" s="75" t="str">
        <f t="shared" ref="K2538:K2601" si="555">IF(D2538="","",IF(F2538="","",ROUND(D2538*F2538,2)))</f>
        <v/>
      </c>
      <c r="L2538" s="72">
        <v>1</v>
      </c>
      <c r="M2538" s="167">
        <v>40</v>
      </c>
      <c r="N2538" s="109" t="s">
        <v>351</v>
      </c>
      <c r="O2538" s="110" t="s">
        <v>5803</v>
      </c>
      <c r="P2538" s="223">
        <v>4620105826266</v>
      </c>
      <c r="Q2538" s="228">
        <v>23.25</v>
      </c>
      <c r="R2538" s="229">
        <v>0.038735</v>
      </c>
      <c r="S2538" s="125">
        <f t="shared" si="553"/>
        <v>0</v>
      </c>
      <c r="T2538" s="126">
        <f t="shared" si="554"/>
        <v>0</v>
      </c>
    </row>
    <row r="2539" ht="18" customHeight="1" outlineLevel="1" spans="1:20">
      <c r="A2539" s="210" t="s">
        <v>5808</v>
      </c>
      <c r="B2539" s="71" t="s">
        <v>5809</v>
      </c>
      <c r="C2539" s="72" t="s">
        <v>350</v>
      </c>
      <c r="D2539" s="73"/>
      <c r="E2539" s="227">
        <v>1596.37</v>
      </c>
      <c r="F2539" s="75">
        <f t="shared" si="551"/>
        <v>1596.37</v>
      </c>
      <c r="G2539" s="75">
        <f t="shared" si="552"/>
        <v>1277.096</v>
      </c>
      <c r="H2539" s="76">
        <v>17</v>
      </c>
      <c r="I2539" s="72"/>
      <c r="J2539" s="72"/>
      <c r="K2539" s="75" t="str">
        <f t="shared" si="555"/>
        <v/>
      </c>
      <c r="L2539" s="72">
        <v>1</v>
      </c>
      <c r="M2539" s="167">
        <v>40</v>
      </c>
      <c r="N2539" s="109" t="s">
        <v>351</v>
      </c>
      <c r="O2539" s="110" t="s">
        <v>5803</v>
      </c>
      <c r="P2539" s="223">
        <v>4620105826273</v>
      </c>
      <c r="Q2539" s="228">
        <v>22.1</v>
      </c>
      <c r="R2539" s="229">
        <v>0.038735</v>
      </c>
      <c r="S2539" s="125">
        <f t="shared" si="553"/>
        <v>0</v>
      </c>
      <c r="T2539" s="126">
        <f t="shared" si="554"/>
        <v>0</v>
      </c>
    </row>
    <row r="2540" ht="18" customHeight="1" outlineLevel="1" spans="1:20">
      <c r="A2540" s="210" t="s">
        <v>5810</v>
      </c>
      <c r="B2540" s="71" t="s">
        <v>5811</v>
      </c>
      <c r="C2540" s="72" t="s">
        <v>350</v>
      </c>
      <c r="D2540" s="73"/>
      <c r="E2540" s="227">
        <v>1622.8</v>
      </c>
      <c r="F2540" s="75">
        <f t="shared" si="551"/>
        <v>1622.8</v>
      </c>
      <c r="G2540" s="75">
        <f t="shared" si="552"/>
        <v>1298.24</v>
      </c>
      <c r="H2540" s="76">
        <v>118</v>
      </c>
      <c r="I2540" s="72"/>
      <c r="J2540" s="72"/>
      <c r="K2540" s="75" t="str">
        <f t="shared" si="555"/>
        <v/>
      </c>
      <c r="L2540" s="72">
        <v>1</v>
      </c>
      <c r="M2540" s="167">
        <v>40</v>
      </c>
      <c r="N2540" s="109" t="s">
        <v>351</v>
      </c>
      <c r="O2540" s="110" t="s">
        <v>5803</v>
      </c>
      <c r="P2540" s="223">
        <v>4620105826280</v>
      </c>
      <c r="Q2540" s="228">
        <v>21.9</v>
      </c>
      <c r="R2540" s="229">
        <v>0.038735</v>
      </c>
      <c r="S2540" s="125">
        <f t="shared" si="553"/>
        <v>0</v>
      </c>
      <c r="T2540" s="126">
        <f t="shared" si="554"/>
        <v>0</v>
      </c>
    </row>
    <row r="2541" ht="18" customHeight="1" outlineLevel="1" spans="1:20">
      <c r="A2541" s="210" t="s">
        <v>5812</v>
      </c>
      <c r="B2541" s="71" t="s">
        <v>5813</v>
      </c>
      <c r="C2541" s="72" t="s">
        <v>350</v>
      </c>
      <c r="D2541" s="73"/>
      <c r="E2541" s="227">
        <v>1897.07</v>
      </c>
      <c r="F2541" s="75">
        <f t="shared" si="551"/>
        <v>1897.07</v>
      </c>
      <c r="G2541" s="75">
        <f t="shared" si="552"/>
        <v>1517.656</v>
      </c>
      <c r="H2541" s="76">
        <v>131</v>
      </c>
      <c r="I2541" s="72"/>
      <c r="J2541" s="72"/>
      <c r="K2541" s="75" t="str">
        <f t="shared" si="555"/>
        <v/>
      </c>
      <c r="L2541" s="72">
        <v>1</v>
      </c>
      <c r="M2541" s="167">
        <v>40</v>
      </c>
      <c r="N2541" s="109" t="s">
        <v>351</v>
      </c>
      <c r="O2541" s="110" t="s">
        <v>5803</v>
      </c>
      <c r="P2541" s="223">
        <v>4620105826303</v>
      </c>
      <c r="Q2541" s="228">
        <v>22.1</v>
      </c>
      <c r="R2541" s="229">
        <v>0.038735</v>
      </c>
      <c r="S2541" s="125">
        <f t="shared" si="553"/>
        <v>0</v>
      </c>
      <c r="T2541" s="126">
        <f t="shared" si="554"/>
        <v>0</v>
      </c>
    </row>
    <row r="2542" ht="18" customHeight="1" outlineLevel="1" spans="1:20">
      <c r="A2542" s="210" t="s">
        <v>5814</v>
      </c>
      <c r="B2542" s="71" t="s">
        <v>5815</v>
      </c>
      <c r="C2542" s="72" t="s">
        <v>350</v>
      </c>
      <c r="D2542" s="73"/>
      <c r="E2542" s="227">
        <v>1622.8</v>
      </c>
      <c r="F2542" s="75">
        <f t="shared" si="551"/>
        <v>1622.8</v>
      </c>
      <c r="G2542" s="75">
        <f t="shared" si="552"/>
        <v>1298.24</v>
      </c>
      <c r="H2542" s="76">
        <v>75</v>
      </c>
      <c r="I2542" s="72"/>
      <c r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 </c>
      <c r="O2542" s="110" t="s">
        <v>5803</v>
      </c>
      <c r="P2542" s="223">
        <v>4620105826310</v>
      </c>
      <c r="Q2542" s="228">
        <v>22.8</v>
      </c>
      <c r="R2542" s="229">
        <v>0.038735</v>
      </c>
      <c r="S2542" s="125">
        <f t="shared" si="553"/>
        <v>0</v>
      </c>
      <c r="T2542" s="126">
        <f t="shared" si="554"/>
        <v>0</v>
      </c>
    </row>
    <row r="2543" ht="18" customHeight="1" outlineLevel="1" spans="1:20">
      <c r="A2543" s="210" t="s">
        <v>5816</v>
      </c>
      <c r="B2543" s="71" t="s">
        <v>5817</v>
      </c>
      <c r="C2543" s="72" t="s">
        <v>350</v>
      </c>
      <c r="D2543" s="73"/>
      <c r="E2543" s="227">
        <v>1596.8</v>
      </c>
      <c r="F2543" s="75">
        <f t="shared" si="551"/>
        <v>1596.8</v>
      </c>
      <c r="G2543" s="75">
        <f t="shared" si="552"/>
        <v>1277.44</v>
      </c>
      <c r="H2543" s="76">
        <v>130</v>
      </c>
      <c r="I2543" s="72"/>
      <c r="J2543" s="72"/>
      <c r="K2543" s="75" t="str">
        <f t="shared" si="555"/>
        <v/>
      </c>
      <c r="L2543" s="72">
        <v>1</v>
      </c>
      <c r="M2543" s="167">
        <v>40</v>
      </c>
      <c r="N2543" s="109" t="s">
        <v>351</v>
      </c>
      <c r="O2543" s="110" t="s">
        <v>5803</v>
      </c>
      <c r="P2543" s="223">
        <v>4620105826327</v>
      </c>
      <c r="Q2543" s="228">
        <v>22.55</v>
      </c>
      <c r="R2543" s="229">
        <v>0.038735</v>
      </c>
      <c r="S2543" s="125">
        <f t="shared" si="553"/>
        <v>0</v>
      </c>
      <c r="T2543" s="126">
        <f t="shared" si="554"/>
        <v>0</v>
      </c>
    </row>
    <row r="2544" ht="18" customHeight="1" outlineLevel="1" spans="1:20">
      <c r="A2544" s="210" t="s">
        <v>5818</v>
      </c>
      <c r="B2544" s="71" t="s">
        <v>5819</v>
      </c>
      <c r="C2544" s="72" t="s">
        <v>350</v>
      </c>
      <c r="D2544" s="73"/>
      <c r="E2544" s="227">
        <v>1596.8</v>
      </c>
      <c r="F2544" s="75">
        <f t="shared" si="551"/>
        <v>1596.8</v>
      </c>
      <c r="G2544" s="75">
        <f t="shared" si="552"/>
        <v>1277.44</v>
      </c>
      <c r="H2544" s="76">
        <v>110</v>
      </c>
      <c r="I2544" s="72"/>
      <c r="J2544" s="72"/>
      <c r="K2544" s="75" t="str">
        <f t="shared" si="555"/>
        <v/>
      </c>
      <c r="L2544" s="72">
        <v>1</v>
      </c>
      <c r="M2544" s="167">
        <v>40</v>
      </c>
      <c r="N2544" s="109" t="s">
        <v>351</v>
      </c>
      <c r="O2544" s="110" t="s">
        <v>5803</v>
      </c>
      <c r="P2544" s="223">
        <v>4620105826334</v>
      </c>
      <c r="Q2544" s="228">
        <v>22.75</v>
      </c>
      <c r="R2544" s="229">
        <v>0.038735</v>
      </c>
      <c r="S2544" s="125">
        <f t="shared" si="553"/>
        <v>0</v>
      </c>
      <c r="T2544" s="126">
        <f t="shared" si="554"/>
        <v>0</v>
      </c>
    </row>
    <row r="2545" ht="17.1" customHeight="1" outlineLevel="1" spans="1:20">
      <c r="A2545" s="210" t="s">
        <v>5820</v>
      </c>
      <c r="B2545" s="71" t="s">
        <v>5821</v>
      </c>
      <c r="C2545" s="72" t="s">
        <v>350</v>
      </c>
      <c r="D2545" s="73"/>
      <c r="E2545" s="227">
        <v>1963.01</v>
      </c>
      <c r="F2545" s="75">
        <f t="shared" si="551"/>
        <v>1963.01</v>
      </c>
      <c r="G2545" s="75">
        <f t="shared" si="552"/>
        <v>1570.408</v>
      </c>
      <c r="H2545" s="76">
        <v>74</v>
      </c>
      <c r="I2545" s="72"/>
      <c r="J2545" s="72"/>
      <c r="K2545" s="75" t="str">
        <f t="shared" si="555"/>
        <v/>
      </c>
      <c r="L2545" s="72">
        <v>1</v>
      </c>
      <c r="M2545" s="167">
        <v>40</v>
      </c>
      <c r="N2545" s="109" t="s">
        <v>351</v>
      </c>
      <c r="O2545" s="110" t="s">
        <v>5803</v>
      </c>
      <c r="P2545" s="223">
        <v>4620105826341</v>
      </c>
      <c r="Q2545" s="228">
        <v>22.1</v>
      </c>
      <c r="R2545" s="229">
        <v>0.038735</v>
      </c>
      <c r="S2545" s="125">
        <f t="shared" si="553"/>
        <v>0</v>
      </c>
      <c r="T2545" s="126">
        <f t="shared" si="554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7"/>
      <c r="F2546" s="75"/>
      <c r="G2546" s="75"/>
      <c r="H2546" s="78"/>
      <c r="I2546" s="72"/>
      <c r="J2546" s="72"/>
      <c r="K2546" s="75" t="str">
        <f t="shared" si="555"/>
        <v/>
      </c>
      <c r="L2546" s="72"/>
      <c r="M2546" s="167"/>
      <c r="N2546" s="109"/>
      <c r="O2546" s="110"/>
      <c r="P2546" s="223"/>
      <c r="Q2546" s="228"/>
      <c r="R2546" s="229"/>
      <c r="S2546" s="125"/>
      <c r="T2546" s="126"/>
    </row>
    <row r="2547" ht="17.1" customHeight="1" outlineLevel="1" spans="1:20">
      <c r="A2547" s="210" t="s">
        <v>5822</v>
      </c>
      <c r="B2547" s="71" t="s">
        <v>5823</v>
      </c>
      <c r="C2547" s="72" t="s">
        <v>350</v>
      </c>
      <c r="D2547" s="73"/>
      <c r="E2547" s="227">
        <v>2260.07</v>
      </c>
      <c r="F2547" s="75">
        <f t="shared" ref="F2547:F2552" si="556">E2547-E2547*$G$2%</f>
        <v>2260.07</v>
      </c>
      <c r="G2547" s="75">
        <f t="shared" ref="G2547:G2552" si="557">E2547-(20*E2547/100)</f>
        <v>1808.056</v>
      </c>
      <c r="H2547" s="76">
        <v>165</v>
      </c>
      <c r="I2547" s="72"/>
      <c r="J2547" s="72"/>
      <c r="K2547" s="75" t="str">
        <f t="shared" si="555"/>
        <v/>
      </c>
      <c r="L2547" s="72">
        <v>1</v>
      </c>
      <c r="M2547" s="167">
        <v>40</v>
      </c>
      <c r="N2547" s="109" t="s">
        <v>351</v>
      </c>
      <c r="O2547" s="110" t="s">
        <v>5803</v>
      </c>
      <c r="P2547" s="223">
        <v>4620105828208</v>
      </c>
      <c r="Q2547" s="228">
        <v>18</v>
      </c>
      <c r="R2547" s="229">
        <v>0.03705</v>
      </c>
      <c r="S2547" s="125">
        <f t="shared" ref="S2547:S2552" si="558">Q2547/M2547*D2547</f>
        <v>0</v>
      </c>
      <c r="T2547" s="126">
        <f t="shared" ref="T2547:T2552" si="559">R2547/M2547*D2547</f>
        <v>0</v>
      </c>
    </row>
    <row r="2548" ht="17.1" customHeight="1" outlineLevel="1" spans="1:20">
      <c r="A2548" s="210" t="s">
        <v>5824</v>
      </c>
      <c r="B2548" s="71" t="s">
        <v>5825</v>
      </c>
      <c r="C2548" s="72" t="s">
        <v>350</v>
      </c>
      <c r="D2548" s="73"/>
      <c r="E2548" s="227">
        <v>2506.34</v>
      </c>
      <c r="F2548" s="75">
        <f t="shared" si="556"/>
        <v>2506.34</v>
      </c>
      <c r="G2548" s="75">
        <f t="shared" si="557"/>
        <v>2005.072</v>
      </c>
      <c r="H2548" s="76">
        <v>107</v>
      </c>
      <c r="I2548" s="72"/>
      <c r="J2548" s="72"/>
      <c r="K2548" s="75" t="str">
        <f t="shared" si="555"/>
        <v/>
      </c>
      <c r="L2548" s="72">
        <v>1</v>
      </c>
      <c r="M2548" s="167">
        <v>40</v>
      </c>
      <c r="N2548" s="109" t="s">
        <v>351</v>
      </c>
      <c r="O2548" s="110" t="s">
        <v>5803</v>
      </c>
      <c r="P2548" s="223">
        <v>4620105828215</v>
      </c>
      <c r="Q2548" s="228">
        <v>18</v>
      </c>
      <c r="R2548" s="229">
        <v>0.03705</v>
      </c>
      <c r="S2548" s="125">
        <f t="shared" si="558"/>
        <v>0</v>
      </c>
      <c r="T2548" s="126">
        <f t="shared" si="559"/>
        <v>0</v>
      </c>
    </row>
    <row r="2549" ht="17.1" customHeight="1" outlineLevel="1" spans="1:20">
      <c r="A2549" s="210" t="s">
        <v>5826</v>
      </c>
      <c r="B2549" s="71" t="s">
        <v>5827</v>
      </c>
      <c r="C2549" s="72" t="s">
        <v>350</v>
      </c>
      <c r="D2549" s="73"/>
      <c r="E2549" s="227">
        <v>2701.88</v>
      </c>
      <c r="F2549" s="75">
        <f t="shared" si="556"/>
        <v>2701.88</v>
      </c>
      <c r="G2549" s="75">
        <f t="shared" si="557"/>
        <v>2161.504</v>
      </c>
      <c r="H2549" s="76">
        <v>141</v>
      </c>
      <c r="I2549" s="72"/>
      <c r="J2549" s="72"/>
      <c r="K2549" s="75" t="str">
        <f t="shared" si="555"/>
        <v/>
      </c>
      <c r="L2549" s="72">
        <v>1</v>
      </c>
      <c r="M2549" s="167">
        <v>40</v>
      </c>
      <c r="N2549" s="109" t="s">
        <v>351</v>
      </c>
      <c r="O2549" s="110" t="s">
        <v>5803</v>
      </c>
      <c r="P2549" s="223">
        <v>4620105828222</v>
      </c>
      <c r="Q2549" s="228">
        <v>25</v>
      </c>
      <c r="R2549" s="229">
        <v>0.04275</v>
      </c>
      <c r="S2549" s="125">
        <f t="shared" si="558"/>
        <v>0</v>
      </c>
      <c r="T2549" s="126">
        <f t="shared" si="559"/>
        <v>0</v>
      </c>
    </row>
    <row r="2550" ht="17.1" customHeight="1" outlineLevel="1" spans="1:20">
      <c r="A2550" s="210" t="s">
        <v>5828</v>
      </c>
      <c r="B2550" s="71" t="s">
        <v>5829</v>
      </c>
      <c r="C2550" s="72" t="s">
        <v>350</v>
      </c>
      <c r="D2550" s="73"/>
      <c r="E2550" s="227">
        <v>3804.94</v>
      </c>
      <c r="F2550" s="75">
        <f t="shared" si="556"/>
        <v>3804.94</v>
      </c>
      <c r="G2550" s="75">
        <f t="shared" si="557"/>
        <v>3043.952</v>
      </c>
      <c r="H2550" s="76">
        <v>83</v>
      </c>
      <c r="I2550" s="72"/>
      <c r="J2550" s="72"/>
      <c r="K2550" s="75" t="str">
        <f t="shared" si="555"/>
        <v/>
      </c>
      <c r="L2550" s="72">
        <v>1</v>
      </c>
      <c r="M2550" s="167">
        <v>40</v>
      </c>
      <c r="N2550" s="109" t="s">
        <v>351</v>
      </c>
      <c r="O2550" s="110" t="s">
        <v>5803</v>
      </c>
      <c r="P2550" s="223">
        <v>4620105828246</v>
      </c>
      <c r="Q2550" s="228">
        <v>25</v>
      </c>
      <c r="R2550" s="229">
        <v>0.04275</v>
      </c>
      <c r="S2550" s="125">
        <f t="shared" si="558"/>
        <v>0</v>
      </c>
      <c r="T2550" s="126">
        <f t="shared" si="559"/>
        <v>0</v>
      </c>
    </row>
    <row r="2551" ht="17.1" customHeight="1" outlineLevel="1" spans="1:20">
      <c r="A2551" s="210" t="s">
        <v>5830</v>
      </c>
      <c r="B2551" s="71" t="s">
        <v>5831</v>
      </c>
      <c r="C2551" s="72" t="s">
        <v>350</v>
      </c>
      <c r="D2551" s="73"/>
      <c r="E2551" s="227">
        <v>2890.08</v>
      </c>
      <c r="F2551" s="75">
        <f t="shared" si="556"/>
        <v>2890.08</v>
      </c>
      <c r="G2551" s="75">
        <f t="shared" si="557"/>
        <v>2312.064</v>
      </c>
      <c r="H2551" s="76">
        <v>231</v>
      </c>
      <c r="I2551" s="72"/>
      <c r="J2551" s="72"/>
      <c r="K2551" s="75" t="str">
        <f t="shared" si="555"/>
        <v/>
      </c>
      <c r="L2551" s="72">
        <v>1</v>
      </c>
      <c r="M2551" s="167">
        <v>40</v>
      </c>
      <c r="N2551" s="109" t="s">
        <v>351</v>
      </c>
      <c r="O2551" s="110" t="s">
        <v>5803</v>
      </c>
      <c r="P2551" s="223">
        <v>4620105828253</v>
      </c>
      <c r="Q2551" s="228">
        <v>18</v>
      </c>
      <c r="R2551" s="229">
        <v>0.03705</v>
      </c>
      <c r="S2551" s="125">
        <f t="shared" si="558"/>
        <v>0</v>
      </c>
      <c r="T2551" s="126">
        <f t="shared" si="559"/>
        <v>0</v>
      </c>
    </row>
    <row r="2552" ht="17.1" customHeight="1" outlineLevel="1" spans="1:20">
      <c r="A2552" s="210" t="s">
        <v>5832</v>
      </c>
      <c r="B2552" s="71" t="s">
        <v>5833</v>
      </c>
      <c r="C2552" s="72" t="s">
        <v>350</v>
      </c>
      <c r="D2552" s="73"/>
      <c r="E2552" s="227">
        <v>3210.74</v>
      </c>
      <c r="F2552" s="75">
        <f t="shared" si="556"/>
        <v>3210.74</v>
      </c>
      <c r="G2552" s="75">
        <f t="shared" si="557"/>
        <v>2568.592</v>
      </c>
      <c r="H2552" s="76">
        <v>210</v>
      </c>
      <c r="I2552" s="72"/>
      <c r="J2552" s="72"/>
      <c r="K2552" s="75" t="str">
        <f t="shared" si="555"/>
        <v/>
      </c>
      <c r="L2552" s="72">
        <v>1</v>
      </c>
      <c r="M2552" s="167">
        <v>40</v>
      </c>
      <c r="N2552" s="109" t="s">
        <v>351</v>
      </c>
      <c r="O2552" s="110" t="s">
        <v>5803</v>
      </c>
      <c r="P2552" s="223">
        <v>4620105828277</v>
      </c>
      <c r="Q2552" s="228">
        <v>18</v>
      </c>
      <c r="R2552" s="229">
        <v>0.03705</v>
      </c>
      <c r="S2552" s="125">
        <f t="shared" si="558"/>
        <v>0</v>
      </c>
      <c r="T2552" s="126">
        <f t="shared" si="559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5"/>
        <v/>
      </c>
      <c r="L2553" s="245"/>
      <c r="M2553" s="245"/>
      <c r="N2553" s="246"/>
      <c r="O2553" s="246"/>
      <c r="P2553" s="245"/>
      <c r="Q2553" s="127"/>
      <c r="R2553" s="128"/>
      <c r="S2553" s="248"/>
      <c r="T2553" s="249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5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4">
        <v>262.18</v>
      </c>
      <c r="F2555" s="75">
        <f t="shared" ref="F2555:F2564" si="560">E2555-E2555*$G$2%</f>
        <v>262.18</v>
      </c>
      <c r="G2555" s="75">
        <f>E2555-(20*E2555/100)</f>
        <v>209.744</v>
      </c>
      <c r="H2555" s="78"/>
      <c r="I2555" s="72"/>
      <c r="J2555" s="72"/>
      <c r="K2555" s="75" t="str">
        <f t="shared" si="555"/>
        <v/>
      </c>
      <c r="L2555" s="247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61">Q2555/M2555*D2555</f>
        <v>0</v>
      </c>
      <c r="T2555" s="126">
        <f t="shared" ref="T2555:T2564" si="562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4">
        <v>280.04</v>
      </c>
      <c r="F2556" s="75">
        <f t="shared" si="560"/>
        <v>280.04</v>
      </c>
      <c r="G2556" s="75">
        <f t="shared" ref="G2556:G2619" si="563">E2556-(20*E2556/100)</f>
        <v>224.032</v>
      </c>
      <c r="H2556" s="76">
        <v>419</v>
      </c>
      <c r="I2556" s="72"/>
      <c r="J2556" s="72"/>
      <c r="K2556" s="75" t="str">
        <f t="shared" si="555"/>
        <v/>
      </c>
      <c r="L2556" s="247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61"/>
        <v>0</v>
      </c>
      <c r="T2556" s="126">
        <f t="shared" si="562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4">
        <v>372.19</v>
      </c>
      <c r="F2557" s="75">
        <f t="shared" si="560"/>
        <v>372.19</v>
      </c>
      <c r="G2557" s="75">
        <f t="shared" si="563"/>
        <v>297.752</v>
      </c>
      <c r="H2557" s="76">
        <v>780</v>
      </c>
      <c r="I2557" s="72"/>
      <c r="J2557" s="72"/>
      <c r="K2557" s="75" t="str">
        <f t="shared" si="555"/>
        <v/>
      </c>
      <c r="L2557" s="247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61"/>
        <v>0</v>
      </c>
      <c r="T2557" s="126">
        <f t="shared" si="562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4">
        <v>385.07</v>
      </c>
      <c r="F2558" s="75">
        <f t="shared" si="560"/>
        <v>385.07</v>
      </c>
      <c r="G2558" s="75">
        <f t="shared" si="563"/>
        <v>308.056</v>
      </c>
      <c r="H2558" s="76">
        <v>60</v>
      </c>
      <c r="I2558" s="72"/>
      <c r="J2558" s="72"/>
      <c r="K2558" s="75" t="str">
        <f t="shared" si="555"/>
        <v/>
      </c>
      <c r="L2558" s="247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61"/>
        <v>0</v>
      </c>
      <c r="T2558" s="126">
        <f t="shared" si="562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4">
        <v>412.02</v>
      </c>
      <c r="F2559" s="75">
        <f t="shared" si="560"/>
        <v>412.02</v>
      </c>
      <c r="G2559" s="75">
        <f t="shared" si="563"/>
        <v>329.616</v>
      </c>
      <c r="H2559" s="76">
        <v>11</v>
      </c>
      <c r="I2559" s="72"/>
      <c r="J2559" s="72"/>
      <c r="K2559" s="75" t="str">
        <f t="shared" si="555"/>
        <v/>
      </c>
      <c r="L2559" s="247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61"/>
        <v>0</v>
      </c>
      <c r="T2559" s="126">
        <f t="shared" si="562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4">
        <v>478.95</v>
      </c>
      <c r="F2560" s="75">
        <f t="shared" si="560"/>
        <v>478.95</v>
      </c>
      <c r="G2560" s="75">
        <f t="shared" si="563"/>
        <v>383.16</v>
      </c>
      <c r="H2560" s="78"/>
      <c r="I2560" s="72"/>
      <c r="J2560" s="72"/>
      <c r="K2560" s="75" t="str">
        <f t="shared" si="555"/>
        <v/>
      </c>
      <c r="L2560" s="247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61"/>
        <v>0</v>
      </c>
      <c r="T2560" s="126">
        <f t="shared" si="562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4">
        <v>1717.96</v>
      </c>
      <c r="F2561" s="75">
        <f t="shared" si="560"/>
        <v>1717.96</v>
      </c>
      <c r="G2561" s="75">
        <f t="shared" si="563"/>
        <v>1374.368</v>
      </c>
      <c r="H2561" s="76">
        <v>161</v>
      </c>
      <c r="I2561" s="72"/>
      <c r="J2561" s="72"/>
      <c r="K2561" s="75" t="str">
        <f t="shared" si="555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61"/>
        <v>0</v>
      </c>
      <c r="T2561" s="126">
        <f t="shared" si="562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4">
        <v>1814.03</v>
      </c>
      <c r="F2562" s="75">
        <f t="shared" si="560"/>
        <v>1814.03</v>
      </c>
      <c r="G2562" s="75">
        <f t="shared" si="563"/>
        <v>1451.224</v>
      </c>
      <c r="H2562" s="76">
        <v>200</v>
      </c>
      <c r="I2562" s="72"/>
      <c r="J2562" s="72"/>
      <c r="K2562" s="75" t="str">
        <f t="shared" si="555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61"/>
        <v>0</v>
      </c>
      <c r="T2562" s="126">
        <f t="shared" si="562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4">
        <v>1896.34</v>
      </c>
      <c r="F2563" s="75">
        <f t="shared" si="560"/>
        <v>1896.34</v>
      </c>
      <c r="G2563" s="75">
        <f t="shared" si="563"/>
        <v>1517.072</v>
      </c>
      <c r="H2563" s="76">
        <v>47</v>
      </c>
      <c r="I2563" s="72"/>
      <c r="J2563" s="72"/>
      <c r="K2563" s="75" t="str">
        <f t="shared" si="555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61"/>
        <v>0</v>
      </c>
      <c r="T2563" s="126">
        <f t="shared" si="562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4">
        <v>6519.71</v>
      </c>
      <c r="F2564" s="75">
        <f t="shared" si="560"/>
        <v>6519.71</v>
      </c>
      <c r="G2564" s="75">
        <f t="shared" si="563"/>
        <v>5215.768</v>
      </c>
      <c r="H2564" s="76">
        <v>20</v>
      </c>
      <c r="I2564" s="72"/>
      <c r="J2564" s="72"/>
      <c r="K2564" s="75" t="str">
        <f t="shared" si="555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61"/>
        <v>0</v>
      </c>
      <c r="T2564" s="126">
        <f t="shared" si="562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50"/>
      <c r="F2565" s="64"/>
      <c r="G2565" s="75"/>
      <c r="H2565" s="78"/>
      <c r="I2565" s="107"/>
      <c r="J2565" s="107"/>
      <c r="K2565" s="75" t="str">
        <f t="shared" si="555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4">
        <v>420.93</v>
      </c>
      <c r="F2566" s="75">
        <f t="shared" ref="F2566:F2575" si="564">E2566-E2566*$G$2%</f>
        <v>420.93</v>
      </c>
      <c r="G2566" s="75">
        <f t="shared" si="563"/>
        <v>336.744</v>
      </c>
      <c r="H2566" s="76">
        <v>62</v>
      </c>
      <c r="I2566" s="72"/>
      <c r="J2566" s="72"/>
      <c r="K2566" s="75" t="str">
        <f t="shared" si="555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5">Q2566/M2566*D2566</f>
        <v>0</v>
      </c>
      <c r="T2566" s="126">
        <f t="shared" ref="T2566:T2575" si="566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4">
        <v>457.44</v>
      </c>
      <c r="F2567" s="75">
        <f t="shared" si="564"/>
        <v>457.44</v>
      </c>
      <c r="G2567" s="75">
        <f t="shared" si="563"/>
        <v>365.952</v>
      </c>
      <c r="H2567" s="76">
        <v>130</v>
      </c>
      <c r="I2567" s="72"/>
      <c r="J2567" s="72"/>
      <c r="K2567" s="75" t="str">
        <f t="shared" si="555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5"/>
        <v>0</v>
      </c>
      <c r="T2567" s="126">
        <f t="shared" si="566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4">
        <v>506.77</v>
      </c>
      <c r="F2568" s="75">
        <f t="shared" si="564"/>
        <v>506.77</v>
      </c>
      <c r="G2568" s="75">
        <f t="shared" si="563"/>
        <v>405.416</v>
      </c>
      <c r="H2568" s="78"/>
      <c r="I2568" s="72"/>
      <c r="J2568" s="72"/>
      <c r="K2568" s="75" t="str">
        <f t="shared" si="555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5"/>
        <v>0</v>
      </c>
      <c r="T2568" s="126">
        <f t="shared" si="566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4">
        <v>521.19</v>
      </c>
      <c r="F2569" s="75">
        <f t="shared" si="564"/>
        <v>521.19</v>
      </c>
      <c r="G2569" s="75">
        <f t="shared" si="563"/>
        <v>416.952</v>
      </c>
      <c r="H2569" s="76">
        <v>100</v>
      </c>
      <c r="I2569" s="72"/>
      <c r="J2569" s="72"/>
      <c r="K2569" s="75" t="str">
        <f t="shared" si="555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5"/>
        <v>0</v>
      </c>
      <c r="T2569" s="126">
        <f t="shared" si="566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4">
        <v>588.13</v>
      </c>
      <c r="F2570" s="75">
        <f t="shared" si="564"/>
        <v>588.13</v>
      </c>
      <c r="G2570" s="75">
        <f t="shared" si="563"/>
        <v>470.504</v>
      </c>
      <c r="H2570" s="76">
        <v>40</v>
      </c>
      <c r="I2570" s="72"/>
      <c r="J2570" s="72"/>
      <c r="K2570" s="75" t="str">
        <f t="shared" si="555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5"/>
        <v>0</v>
      </c>
      <c r="T2570" s="126">
        <f t="shared" si="566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4">
        <v>601.4</v>
      </c>
      <c r="F2571" s="75">
        <f t="shared" si="564"/>
        <v>601.4</v>
      </c>
      <c r="G2571" s="75">
        <f t="shared" si="563"/>
        <v>481.12</v>
      </c>
      <c r="H2571" s="78"/>
      <c r="I2571" s="72"/>
      <c r="J2571" s="72"/>
      <c r="K2571" s="75" t="str">
        <f t="shared" si="555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5"/>
        <v>0</v>
      </c>
      <c r="T2571" s="126">
        <f t="shared" si="566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4">
        <v>2485.95</v>
      </c>
      <c r="F2572" s="75">
        <f t="shared" si="564"/>
        <v>2485.95</v>
      </c>
      <c r="G2572" s="75">
        <f t="shared" si="563"/>
        <v>1988.76</v>
      </c>
      <c r="H2572" s="76">
        <v>170</v>
      </c>
      <c r="I2572" s="72"/>
      <c r="J2572" s="72"/>
      <c r="K2572" s="75" t="str">
        <f t="shared" si="555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5"/>
        <v>0</v>
      </c>
      <c r="T2572" s="126">
        <f t="shared" si="566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4">
        <v>2667.08</v>
      </c>
      <c r="F2573" s="75">
        <f t="shared" si="564"/>
        <v>2667.08</v>
      </c>
      <c r="G2573" s="75">
        <f t="shared" si="563"/>
        <v>2133.664</v>
      </c>
      <c r="H2573" s="76">
        <v>200</v>
      </c>
      <c r="I2573" s="72"/>
      <c r="J2573" s="72"/>
      <c r="K2573" s="75" t="str">
        <f t="shared" si="555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5"/>
        <v>0</v>
      </c>
      <c r="T2573" s="126">
        <f t="shared" si="566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4">
        <v>3006.39</v>
      </c>
      <c r="F2574" s="75">
        <f t="shared" si="564"/>
        <v>3006.39</v>
      </c>
      <c r="G2574" s="75">
        <f t="shared" si="563"/>
        <v>2405.112</v>
      </c>
      <c r="H2574" s="76">
        <v>122</v>
      </c>
      <c r="I2574" s="72"/>
      <c r="J2574" s="72"/>
      <c r="K2574" s="75" t="str">
        <f t="shared" si="555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5"/>
        <v>0</v>
      </c>
      <c r="T2574" s="126">
        <f t="shared" si="566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4">
        <v>8244.79</v>
      </c>
      <c r="F2575" s="75">
        <f t="shared" si="564"/>
        <v>8244.79</v>
      </c>
      <c r="G2575" s="75">
        <f t="shared" si="563"/>
        <v>6595.832</v>
      </c>
      <c r="H2575" s="76">
        <v>24</v>
      </c>
      <c r="I2575" s="72"/>
      <c r="J2575" s="72"/>
      <c r="K2575" s="75" t="str">
        <f t="shared" si="555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5"/>
        <v>0</v>
      </c>
      <c r="T2575" s="126">
        <f t="shared" si="566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50"/>
      <c r="F2576" s="64"/>
      <c r="G2576" s="75"/>
      <c r="H2576" s="78"/>
      <c r="I2576" s="107"/>
      <c r="J2576" s="107"/>
      <c r="K2576" s="75" t="str">
        <f t="shared" si="555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4">
        <v>308.59</v>
      </c>
      <c r="F2577" s="75">
        <f t="shared" ref="F2577:F2585" si="567">E2577-E2577*$G$2%</f>
        <v>308.59</v>
      </c>
      <c r="G2577" s="75">
        <f t="shared" si="563"/>
        <v>246.872</v>
      </c>
      <c r="H2577" s="76">
        <v>425</v>
      </c>
      <c r="I2577" s="72"/>
      <c r="J2577" s="72"/>
      <c r="K2577" s="75" t="str">
        <f t="shared" si="555"/>
        <v/>
      </c>
      <c r="L2577" s="247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8">Q2577/M2577*D2577</f>
        <v>0</v>
      </c>
      <c r="T2577" s="126">
        <f t="shared" ref="T2577:T2585" si="569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4">
        <v>344.21</v>
      </c>
      <c r="F2578" s="75">
        <f t="shared" si="567"/>
        <v>344.21</v>
      </c>
      <c r="G2578" s="75">
        <f t="shared" si="563"/>
        <v>275.368</v>
      </c>
      <c r="H2578" s="76">
        <v>260</v>
      </c>
      <c r="I2578" s="72"/>
      <c r="J2578" s="72"/>
      <c r="K2578" s="75" t="str">
        <f t="shared" si="555"/>
        <v/>
      </c>
      <c r="L2578" s="247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8"/>
        <v>0</v>
      </c>
      <c r="T2578" s="126">
        <f t="shared" si="569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4">
        <v>412.85</v>
      </c>
      <c r="F2579" s="75">
        <f t="shared" si="567"/>
        <v>412.85</v>
      </c>
      <c r="G2579" s="75">
        <f t="shared" si="563"/>
        <v>330.28</v>
      </c>
      <c r="H2579" s="78"/>
      <c r="I2579" s="72"/>
      <c r="J2579" s="72"/>
      <c r="K2579" s="75" t="str">
        <f t="shared" si="555"/>
        <v/>
      </c>
      <c r="L2579" s="247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8"/>
        <v>0</v>
      </c>
      <c r="T2579" s="126">
        <f t="shared" si="569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4">
        <v>439.95</v>
      </c>
      <c r="F2580" s="75">
        <f t="shared" si="567"/>
        <v>439.95</v>
      </c>
      <c r="G2580" s="75">
        <f t="shared" si="563"/>
        <v>351.96</v>
      </c>
      <c r="H2580" s="76">
        <v>200</v>
      </c>
      <c r="I2580" s="72"/>
      <c r="J2580" s="72"/>
      <c r="K2580" s="75" t="str">
        <f t="shared" si="555"/>
        <v/>
      </c>
      <c r="L2580" s="247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8"/>
        <v>0</v>
      </c>
      <c r="T2580" s="126">
        <f t="shared" si="569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4">
        <v>455.07</v>
      </c>
      <c r="F2581" s="75">
        <f t="shared" si="567"/>
        <v>455.07</v>
      </c>
      <c r="G2581" s="75">
        <f t="shared" si="563"/>
        <v>364.056</v>
      </c>
      <c r="H2581" s="76">
        <v>42</v>
      </c>
      <c r="I2581" s="72"/>
      <c r="J2581" s="72"/>
      <c r="K2581" s="75" t="str">
        <f t="shared" si="555"/>
        <v/>
      </c>
      <c r="L2581" s="247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8"/>
        <v>0</v>
      </c>
      <c r="T2581" s="126">
        <f t="shared" si="569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4">
        <v>535.92</v>
      </c>
      <c r="F2582" s="75">
        <f t="shared" si="567"/>
        <v>535.92</v>
      </c>
      <c r="G2582" s="75">
        <f t="shared" si="563"/>
        <v>428.736</v>
      </c>
      <c r="H2582" s="78"/>
      <c r="I2582" s="72"/>
      <c r="J2582" s="72"/>
      <c r="K2582" s="75" t="str">
        <f t="shared" si="555"/>
        <v/>
      </c>
      <c r="L2582" s="247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8"/>
        <v>0</v>
      </c>
      <c r="T2582" s="126">
        <f t="shared" si="569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4">
        <v>2253.26</v>
      </c>
      <c r="F2583" s="75">
        <f t="shared" si="567"/>
        <v>2253.26</v>
      </c>
      <c r="G2583" s="75">
        <f t="shared" si="563"/>
        <v>1802.608</v>
      </c>
      <c r="H2583" s="76">
        <v>108</v>
      </c>
      <c r="I2583" s="72"/>
      <c r="J2583" s="72"/>
      <c r="K2583" s="75" t="str">
        <f t="shared" si="555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8"/>
        <v>0</v>
      </c>
      <c r="T2583" s="126">
        <f t="shared" si="569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4">
        <v>2729.77</v>
      </c>
      <c r="F2584" s="75">
        <f t="shared" si="567"/>
        <v>2729.77</v>
      </c>
      <c r="G2584" s="75">
        <f t="shared" si="563"/>
        <v>2183.816</v>
      </c>
      <c r="H2584" s="76">
        <v>86</v>
      </c>
      <c r="I2584" s="72"/>
      <c r="J2584" s="72"/>
      <c r="K2584" s="75" t="str">
        <f t="shared" si="555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8"/>
        <v>0</v>
      </c>
      <c r="T2584" s="126">
        <f t="shared" si="569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4">
        <v>2784.31</v>
      </c>
      <c r="F2585" s="75">
        <f t="shared" si="567"/>
        <v>2784.31</v>
      </c>
      <c r="G2585" s="75">
        <f t="shared" si="563"/>
        <v>2227.448</v>
      </c>
      <c r="H2585" s="76">
        <v>8</v>
      </c>
      <c r="I2585" s="72"/>
      <c r="J2585" s="72"/>
      <c r="K2585" s="75" t="str">
        <f t="shared" si="555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8"/>
        <v>0</v>
      </c>
      <c r="T2585" s="126">
        <f t="shared" si="569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50"/>
      <c r="F2586" s="64"/>
      <c r="G2586" s="75"/>
      <c r="H2586" s="78"/>
      <c r="I2586" s="107"/>
      <c r="J2586" s="107"/>
      <c r="K2586" s="75" t="str">
        <f t="shared" si="555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10" t="s">
        <v>5923</v>
      </c>
      <c r="B2587" s="79" t="s">
        <v>5924</v>
      </c>
      <c r="C2587" s="72" t="s">
        <v>350</v>
      </c>
      <c r="D2587" s="73"/>
      <c r="E2587" s="244">
        <v>397.04</v>
      </c>
      <c r="F2587" s="75">
        <f t="shared" ref="F2587:F2592" si="570">E2587-E2587*$G$2%</f>
        <v>397.04</v>
      </c>
      <c r="G2587" s="75">
        <f t="shared" si="563"/>
        <v>317.632</v>
      </c>
      <c r="H2587" s="76">
        <v>191</v>
      </c>
      <c r="I2587" s="72"/>
      <c r="J2587" s="72"/>
      <c r="K2587" s="75" t="str">
        <f t="shared" si="555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71">Q2587/M2587*D2587</f>
        <v>0</v>
      </c>
      <c r="T2587" s="126">
        <f t="shared" ref="T2587:T2592" si="572">R2587/M2587*D2587</f>
        <v>0</v>
      </c>
      <c r="U2587" s="22"/>
    </row>
    <row r="2588" s="19" customFormat="1" outlineLevel="1" spans="1:21">
      <c r="A2588" s="210" t="s">
        <v>5927</v>
      </c>
      <c r="B2588" s="79" t="s">
        <v>5928</v>
      </c>
      <c r="C2588" s="72" t="s">
        <v>350</v>
      </c>
      <c r="D2588" s="73"/>
      <c r="E2588" s="244">
        <v>472.07</v>
      </c>
      <c r="F2588" s="75">
        <f t="shared" si="570"/>
        <v>472.07</v>
      </c>
      <c r="G2588" s="75">
        <f t="shared" si="563"/>
        <v>377.656</v>
      </c>
      <c r="H2588" s="76">
        <v>220</v>
      </c>
      <c r="I2588" s="72"/>
      <c r="J2588" s="72"/>
      <c r="K2588" s="75" t="str">
        <f t="shared" si="555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71"/>
        <v>0</v>
      </c>
      <c r="T2588" s="126">
        <f t="shared" si="572"/>
        <v>0</v>
      </c>
      <c r="U2588" s="22"/>
    </row>
    <row r="2589" s="19" customFormat="1" outlineLevel="1" spans="1:21">
      <c r="A2589" s="210" t="s">
        <v>5930</v>
      </c>
      <c r="B2589" s="79" t="s">
        <v>5931</v>
      </c>
      <c r="C2589" s="72" t="s">
        <v>350</v>
      </c>
      <c r="D2589" s="73"/>
      <c r="E2589" s="244">
        <v>557.53</v>
      </c>
      <c r="F2589" s="75">
        <f t="shared" si="570"/>
        <v>557.53</v>
      </c>
      <c r="G2589" s="75">
        <f t="shared" si="563"/>
        <v>446.024</v>
      </c>
      <c r="H2589" s="76">
        <v>390</v>
      </c>
      <c r="I2589" s="72"/>
      <c r="J2589" s="72"/>
      <c r="K2589" s="75" t="str">
        <f t="shared" si="555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71"/>
        <v>0</v>
      </c>
      <c r="T2589" s="126">
        <f t="shared" si="572"/>
        <v>0</v>
      </c>
      <c r="U2589" s="22"/>
    </row>
    <row r="2590" s="19" customFormat="1" outlineLevel="1" spans="1:21">
      <c r="A2590" s="210" t="s">
        <v>5933</v>
      </c>
      <c r="B2590" s="79" t="s">
        <v>5934</v>
      </c>
      <c r="C2590" s="72" t="s">
        <v>350</v>
      </c>
      <c r="D2590" s="73"/>
      <c r="E2590" s="244">
        <v>531.02</v>
      </c>
      <c r="F2590" s="75">
        <f t="shared" si="570"/>
        <v>531.02</v>
      </c>
      <c r="G2590" s="75">
        <f t="shared" si="563"/>
        <v>424.816</v>
      </c>
      <c r="H2590" s="76">
        <v>190</v>
      </c>
      <c r="I2590" s="72"/>
      <c r="J2590" s="72"/>
      <c r="K2590" s="75" t="str">
        <f t="shared" si="555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71"/>
        <v>0</v>
      </c>
      <c r="T2590" s="126">
        <f t="shared" si="572"/>
        <v>0</v>
      </c>
      <c r="U2590" s="22"/>
    </row>
    <row r="2591" s="19" customFormat="1" outlineLevel="1" spans="1:21">
      <c r="A2591" s="210" t="s">
        <v>5936</v>
      </c>
      <c r="B2591" s="79" t="s">
        <v>5937</v>
      </c>
      <c r="C2591" s="72" t="s">
        <v>350</v>
      </c>
      <c r="D2591" s="73"/>
      <c r="E2591" s="244">
        <v>594.13</v>
      </c>
      <c r="F2591" s="75">
        <f t="shared" si="570"/>
        <v>594.13</v>
      </c>
      <c r="G2591" s="75">
        <f t="shared" si="563"/>
        <v>475.304</v>
      </c>
      <c r="H2591" s="76">
        <v>90</v>
      </c>
      <c r="I2591" s="72"/>
      <c r="J2591" s="72"/>
      <c r="K2591" s="75" t="str">
        <f t="shared" si="555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71"/>
        <v>0</v>
      </c>
      <c r="T2591" s="126">
        <f t="shared" si="572"/>
        <v>0</v>
      </c>
      <c r="U2591" s="22"/>
    </row>
    <row r="2592" s="19" customFormat="1" outlineLevel="1" spans="1:21">
      <c r="A2592" s="226" t="s">
        <v>5939</v>
      </c>
      <c r="B2592" s="79" t="s">
        <v>5940</v>
      </c>
      <c r="C2592" s="72" t="s">
        <v>350</v>
      </c>
      <c r="D2592" s="73"/>
      <c r="E2592" s="244">
        <v>714.66</v>
      </c>
      <c r="F2592" s="75">
        <f t="shared" si="570"/>
        <v>714.66</v>
      </c>
      <c r="G2592" s="75">
        <f t="shared" si="563"/>
        <v>571.728</v>
      </c>
      <c r="H2592" s="76">
        <v>50</v>
      </c>
      <c r="I2592" s="72"/>
      <c r="J2592" s="72"/>
      <c r="K2592" s="75" t="str">
        <f t="shared" si="555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71"/>
        <v>0</v>
      </c>
      <c r="T2592" s="126">
        <f t="shared" si="572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50"/>
      <c r="F2593" s="64"/>
      <c r="G2593" s="75"/>
      <c r="H2593" s="78"/>
      <c r="I2593" s="107"/>
      <c r="J2593" s="107"/>
      <c r="K2593" s="75" t="str">
        <f t="shared" si="555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10" t="s">
        <v>5942</v>
      </c>
      <c r="B2594" s="79" t="s">
        <v>5943</v>
      </c>
      <c r="C2594" s="72" t="s">
        <v>350</v>
      </c>
      <c r="D2594" s="73"/>
      <c r="E2594" s="244">
        <v>495.3</v>
      </c>
      <c r="F2594" s="75">
        <f t="shared" ref="F2594:F2599" si="573">E2594-E2594*$G$2%</f>
        <v>495.3</v>
      </c>
      <c r="G2594" s="75">
        <f t="shared" si="563"/>
        <v>396.24</v>
      </c>
      <c r="H2594" s="76">
        <v>168</v>
      </c>
      <c r="I2594" s="72"/>
      <c r="J2594" s="72"/>
      <c r="K2594" s="75" t="str">
        <f t="shared" si="555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4">Q2594/M2594*D2594</f>
        <v>0</v>
      </c>
      <c r="T2594" s="126">
        <f t="shared" ref="T2594:T2599" si="575">R2594/M2594*D2594</f>
        <v>0</v>
      </c>
      <c r="U2594" s="22"/>
    </row>
    <row r="2595" s="19" customFormat="1" outlineLevel="1" spans="1:21">
      <c r="A2595" s="210" t="s">
        <v>5946</v>
      </c>
      <c r="B2595" s="79" t="s">
        <v>5947</v>
      </c>
      <c r="C2595" s="72" t="s">
        <v>350</v>
      </c>
      <c r="D2595" s="73"/>
      <c r="E2595" s="244">
        <v>571.58</v>
      </c>
      <c r="F2595" s="75">
        <f t="shared" si="573"/>
        <v>571.58</v>
      </c>
      <c r="G2595" s="75">
        <f t="shared" si="563"/>
        <v>457.264</v>
      </c>
      <c r="H2595" s="76">
        <v>230</v>
      </c>
      <c r="I2595" s="72"/>
      <c r="J2595" s="72"/>
      <c r="K2595" s="75" t="str">
        <f t="shared" si="555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4"/>
        <v>0</v>
      </c>
      <c r="T2595" s="126">
        <f t="shared" si="575"/>
        <v>0</v>
      </c>
      <c r="U2595" s="22"/>
    </row>
    <row r="2596" s="19" customFormat="1" outlineLevel="1" spans="1:21">
      <c r="A2596" s="210" t="s">
        <v>5949</v>
      </c>
      <c r="B2596" s="79" t="s">
        <v>5950</v>
      </c>
      <c r="C2596" s="72" t="s">
        <v>350</v>
      </c>
      <c r="D2596" s="73"/>
      <c r="E2596" s="244">
        <v>727.74</v>
      </c>
      <c r="F2596" s="75">
        <f t="shared" si="573"/>
        <v>727.74</v>
      </c>
      <c r="G2596" s="75">
        <f t="shared" si="563"/>
        <v>582.192</v>
      </c>
      <c r="H2596" s="76">
        <v>200</v>
      </c>
      <c r="I2596" s="72"/>
      <c r="J2596" s="72"/>
      <c r="K2596" s="75" t="str">
        <f t="shared" si="555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4"/>
        <v>0</v>
      </c>
      <c r="T2596" s="126">
        <f t="shared" si="575"/>
        <v>0</v>
      </c>
      <c r="U2596" s="22"/>
    </row>
    <row r="2597" s="19" customFormat="1" outlineLevel="1" spans="1:21">
      <c r="A2597" s="210" t="s">
        <v>5952</v>
      </c>
      <c r="B2597" s="79" t="s">
        <v>5953</v>
      </c>
      <c r="C2597" s="72" t="s">
        <v>350</v>
      </c>
      <c r="D2597" s="73"/>
      <c r="E2597" s="244">
        <v>556.46</v>
      </c>
      <c r="F2597" s="75">
        <f t="shared" si="573"/>
        <v>556.46</v>
      </c>
      <c r="G2597" s="75">
        <f t="shared" si="563"/>
        <v>445.168</v>
      </c>
      <c r="H2597" s="76">
        <v>208</v>
      </c>
      <c r="I2597" s="72"/>
      <c r="J2597" s="72"/>
      <c r="K2597" s="75" t="str">
        <f t="shared" si="555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4"/>
        <v>0</v>
      </c>
      <c r="T2597" s="126">
        <f t="shared" si="575"/>
        <v>0</v>
      </c>
      <c r="U2597" s="22"/>
    </row>
    <row r="2598" s="19" customFormat="1" outlineLevel="1" spans="1:21">
      <c r="A2598" s="210" t="s">
        <v>5955</v>
      </c>
      <c r="B2598" s="79" t="s">
        <v>5956</v>
      </c>
      <c r="C2598" s="72" t="s">
        <v>350</v>
      </c>
      <c r="D2598" s="73"/>
      <c r="E2598" s="244">
        <v>636.95</v>
      </c>
      <c r="F2598" s="75">
        <f t="shared" si="573"/>
        <v>636.95</v>
      </c>
      <c r="G2598" s="75">
        <f t="shared" si="563"/>
        <v>509.56</v>
      </c>
      <c r="H2598" s="76">
        <v>60</v>
      </c>
      <c r="I2598" s="72"/>
      <c r="J2598" s="72"/>
      <c r="K2598" s="75" t="str">
        <f t="shared" si="555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4"/>
        <v>0</v>
      </c>
      <c r="T2598" s="126">
        <f t="shared" si="575"/>
        <v>0</v>
      </c>
      <c r="U2598" s="22"/>
    </row>
    <row r="2599" s="19" customFormat="1" outlineLevel="1" spans="1:21">
      <c r="A2599" s="210" t="s">
        <v>5958</v>
      </c>
      <c r="B2599" s="79" t="s">
        <v>5959</v>
      </c>
      <c r="C2599" s="72" t="s">
        <v>350</v>
      </c>
      <c r="D2599" s="73"/>
      <c r="E2599" s="244">
        <v>753.96</v>
      </c>
      <c r="F2599" s="75">
        <f t="shared" si="573"/>
        <v>753.96</v>
      </c>
      <c r="G2599" s="75">
        <f t="shared" si="563"/>
        <v>603.168</v>
      </c>
      <c r="H2599" s="76">
        <v>180</v>
      </c>
      <c r="I2599" s="72"/>
      <c r="J2599" s="72"/>
      <c r="K2599" s="75" t="str">
        <f t="shared" si="555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4"/>
        <v>0</v>
      </c>
      <c r="T2599" s="126">
        <f t="shared" si="575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4"/>
      <c r="F2600" s="75"/>
      <c r="G2600" s="75"/>
      <c r="H2600" s="78"/>
      <c r="I2600" s="72"/>
      <c r="J2600" s="72"/>
      <c r="K2600" s="75" t="str">
        <f t="shared" si="555"/>
        <v/>
      </c>
      <c r="L2600" s="72"/>
      <c r="M2600" s="72"/>
      <c r="N2600" s="149"/>
      <c r="O2600" s="149"/>
      <c r="P2600" s="72"/>
      <c r="Q2600" s="137"/>
      <c r="R2600" s="138"/>
      <c r="S2600" s="125"/>
      <c r="T2600" s="126"/>
    </row>
    <row r="2601" outlineLevel="1" spans="1:20">
      <c r="A2601" s="210" t="s">
        <v>5962</v>
      </c>
      <c r="B2601" s="79" t="s">
        <v>5963</v>
      </c>
      <c r="C2601" s="72" t="s">
        <v>350</v>
      </c>
      <c r="D2601" s="73"/>
      <c r="E2601" s="244">
        <v>412.02</v>
      </c>
      <c r="F2601" s="75">
        <f t="shared" ref="F2601:F2606" si="576">E2601-E2601*$G$2%</f>
        <v>412.02</v>
      </c>
      <c r="G2601" s="75">
        <f t="shared" si="563"/>
        <v>329.616</v>
      </c>
      <c r="H2601" s="76">
        <v>200</v>
      </c>
      <c r="I2601" s="72"/>
      <c r="J2601" s="72"/>
      <c r="K2601" s="75" t="str">
        <f t="shared" si="555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7">Q2601/M2601*D2601</f>
        <v>0</v>
      </c>
      <c r="T2601" s="126">
        <f t="shared" ref="T2601:T2606" si="578">R2601/M2601*D2601</f>
        <v>0</v>
      </c>
    </row>
    <row r="2602" outlineLevel="1" spans="1:20">
      <c r="A2602" s="210" t="s">
        <v>5964</v>
      </c>
      <c r="B2602" s="79" t="s">
        <v>5965</v>
      </c>
      <c r="C2602" s="72" t="s">
        <v>350</v>
      </c>
      <c r="D2602" s="73"/>
      <c r="E2602" s="244">
        <v>485.79</v>
      </c>
      <c r="F2602" s="75">
        <f t="shared" si="576"/>
        <v>485.79</v>
      </c>
      <c r="G2602" s="75">
        <f t="shared" si="563"/>
        <v>388.632</v>
      </c>
      <c r="H2602" s="76">
        <v>210</v>
      </c>
      <c r="I2602" s="72"/>
      <c r="J2602" s="72"/>
      <c r="K2602" s="75" t="str">
        <f t="shared" ref="K2602:K2665" si="579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7"/>
        <v>0</v>
      </c>
      <c r="T2602" s="126">
        <f t="shared" si="578"/>
        <v>0</v>
      </c>
    </row>
    <row r="2603" outlineLevel="1" spans="1:20">
      <c r="A2603" s="210" t="s">
        <v>5967</v>
      </c>
      <c r="B2603" s="79" t="s">
        <v>5968</v>
      </c>
      <c r="C2603" s="72" t="s">
        <v>350</v>
      </c>
      <c r="D2603" s="73"/>
      <c r="E2603" s="244">
        <v>524.37</v>
      </c>
      <c r="F2603" s="75">
        <f t="shared" si="576"/>
        <v>524.37</v>
      </c>
      <c r="G2603" s="75">
        <f t="shared" si="563"/>
        <v>419.496</v>
      </c>
      <c r="H2603" s="76">
        <v>150</v>
      </c>
      <c r="I2603" s="72"/>
      <c r="J2603" s="72"/>
      <c r="K2603" s="75" t="str">
        <f t="shared" si="579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7"/>
        <v>0</v>
      </c>
      <c r="T2603" s="126">
        <f t="shared" si="578"/>
        <v>0</v>
      </c>
    </row>
    <row r="2604" outlineLevel="1" spans="1:20">
      <c r="A2604" s="210" t="s">
        <v>5970</v>
      </c>
      <c r="B2604" s="79" t="s">
        <v>5971</v>
      </c>
      <c r="C2604" s="72" t="s">
        <v>350</v>
      </c>
      <c r="D2604" s="73"/>
      <c r="E2604" s="244">
        <v>558.58</v>
      </c>
      <c r="F2604" s="75">
        <f t="shared" si="576"/>
        <v>558.58</v>
      </c>
      <c r="G2604" s="75">
        <f t="shared" si="563"/>
        <v>446.864</v>
      </c>
      <c r="H2604" s="76">
        <v>110</v>
      </c>
      <c r="I2604" s="72"/>
      <c r="J2604" s="72"/>
      <c r="K2604" s="75" t="str">
        <f t="shared" si="579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7"/>
        <v>0</v>
      </c>
      <c r="T2604" s="126">
        <f t="shared" si="578"/>
        <v>0</v>
      </c>
    </row>
    <row r="2605" outlineLevel="1" spans="1:20">
      <c r="A2605" s="210" t="s">
        <v>5973</v>
      </c>
      <c r="B2605" s="79" t="s">
        <v>5974</v>
      </c>
      <c r="C2605" s="72" t="s">
        <v>350</v>
      </c>
      <c r="D2605" s="73"/>
      <c r="E2605" s="244">
        <v>598.77</v>
      </c>
      <c r="F2605" s="75">
        <f t="shared" si="576"/>
        <v>598.77</v>
      </c>
      <c r="G2605" s="75">
        <f t="shared" si="563"/>
        <v>479.016</v>
      </c>
      <c r="H2605" s="76">
        <v>140</v>
      </c>
      <c r="I2605" s="72"/>
      <c r="J2605" s="72"/>
      <c r="K2605" s="75" t="str">
        <f t="shared" si="579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7"/>
        <v>0</v>
      </c>
      <c r="T2605" s="126">
        <f t="shared" si="578"/>
        <v>0</v>
      </c>
    </row>
    <row r="2606" outlineLevel="1" spans="1:20">
      <c r="A2606" s="210" t="s">
        <v>5976</v>
      </c>
      <c r="B2606" s="79" t="s">
        <v>5977</v>
      </c>
      <c r="C2606" s="72" t="s">
        <v>350</v>
      </c>
      <c r="D2606" s="73"/>
      <c r="E2606" s="244">
        <v>701.61</v>
      </c>
      <c r="F2606" s="75">
        <f t="shared" si="576"/>
        <v>701.61</v>
      </c>
      <c r="G2606" s="75">
        <f t="shared" si="563"/>
        <v>561.288</v>
      </c>
      <c r="H2606" s="76">
        <v>130</v>
      </c>
      <c r="I2606" s="72"/>
      <c r="J2606" s="72"/>
      <c r="K2606" s="75" t="str">
        <f t="shared" si="579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7"/>
        <v>0</v>
      </c>
      <c r="T2606" s="126">
        <f t="shared" si="578"/>
        <v>0</v>
      </c>
    </row>
    <row r="2607" outlineLevel="1" spans="1:20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2"/>
      <c r="K2607" s="75" t="str">
        <f t="shared" si="579"/>
        <v/>
      </c>
      <c r="L2607" s="72"/>
      <c r="M2607" s="72"/>
      <c r="N2607" s="149"/>
      <c r="O2607" s="149"/>
      <c r="P2607" s="72"/>
      <c r="Q2607" s="137"/>
      <c r="R2607" s="138"/>
      <c r="S2607" s="125"/>
      <c r="T2607" s="126"/>
    </row>
    <row r="2608" s="19" customFormat="1" outlineLevel="1" spans="1:21">
      <c r="A2608" s="226" t="s">
        <v>5979</v>
      </c>
      <c r="B2608" s="79" t="s">
        <v>5980</v>
      </c>
      <c r="C2608" s="72" t="s">
        <v>350</v>
      </c>
      <c r="D2608" s="73"/>
      <c r="E2608" s="244">
        <v>235.9</v>
      </c>
      <c r="F2608" s="75">
        <f>E2608-E2608*$G$2%</f>
        <v>235.9</v>
      </c>
      <c r="G2608" s="75">
        <f t="shared" si="563"/>
        <v>188.72</v>
      </c>
      <c r="H2608" s="76">
        <v>817</v>
      </c>
      <c r="I2608" s="72"/>
      <c r="J2608" s="72"/>
      <c r="K2608" s="75" t="str">
        <f t="shared" si="579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4"/>
      <c r="F2609" s="75"/>
      <c r="G2609" s="75"/>
      <c r="H2609" s="78"/>
      <c r="I2609" s="72"/>
      <c r="J2609" s="72"/>
      <c r="K2609" s="75" t="str">
        <f t="shared" si="579"/>
        <v/>
      </c>
      <c r="L2609" s="72"/>
      <c r="M2609" s="72"/>
      <c r="N2609" s="149"/>
      <c r="O2609" s="149"/>
      <c r="P2609" s="111"/>
      <c r="Q2609" s="137"/>
      <c r="R2609" s="138"/>
      <c r="S2609" s="125"/>
      <c r="T2609" s="126"/>
    </row>
    <row r="2610" outlineLevel="1" spans="1:20">
      <c r="A2610" s="226" t="s">
        <v>5982</v>
      </c>
      <c r="B2610" s="79" t="s">
        <v>5983</v>
      </c>
      <c r="C2610" s="72" t="s">
        <v>350</v>
      </c>
      <c r="D2610" s="73"/>
      <c r="E2610" s="244">
        <v>713.71</v>
      </c>
      <c r="F2610" s="75">
        <f>E2610-E2610*$G$2%</f>
        <v>713.71</v>
      </c>
      <c r="G2610" s="75">
        <f t="shared" si="563"/>
        <v>570.968</v>
      </c>
      <c r="H2610" s="78"/>
      <c r="I2610" s="72"/>
      <c r="J2610" s="72"/>
      <c r="K2610" s="75" t="str">
        <f t="shared" si="579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10" t="s">
        <v>5984</v>
      </c>
      <c r="B2611" s="79" t="s">
        <v>5985</v>
      </c>
      <c r="C2611" s="72" t="s">
        <v>350</v>
      </c>
      <c r="D2611" s="73"/>
      <c r="E2611" s="244">
        <v>802.46</v>
      </c>
      <c r="F2611" s="75">
        <f>E2611-E2611*$G$2%</f>
        <v>802.46</v>
      </c>
      <c r="G2611" s="75">
        <f t="shared" si="563"/>
        <v>641.968</v>
      </c>
      <c r="H2611" s="76">
        <v>65</v>
      </c>
      <c r="I2611" s="72"/>
      <c r="J2611" s="72"/>
      <c r="K2611" s="75" t="str">
        <f t="shared" si="579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6" t="s">
        <v>5986</v>
      </c>
      <c r="B2612" s="79" t="s">
        <v>5987</v>
      </c>
      <c r="C2612" s="72" t="s">
        <v>350</v>
      </c>
      <c r="D2612" s="73"/>
      <c r="E2612" s="244">
        <v>752.39</v>
      </c>
      <c r="F2612" s="75">
        <f>E2612-E2612*$G$2%</f>
        <v>752.39</v>
      </c>
      <c r="G2612" s="75">
        <f t="shared" si="563"/>
        <v>601.912</v>
      </c>
      <c r="H2612" s="78"/>
      <c r="I2612" s="72"/>
      <c r="J2612" s="72"/>
      <c r="K2612" s="75" t="str">
        <f t="shared" si="579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10" t="s">
        <v>5988</v>
      </c>
      <c r="B2613" s="79" t="s">
        <v>5989</v>
      </c>
      <c r="C2613" s="72" t="s">
        <v>350</v>
      </c>
      <c r="D2613" s="73"/>
      <c r="E2613" s="244">
        <v>902.41</v>
      </c>
      <c r="F2613" s="75">
        <f>E2613-E2613*$G$2%</f>
        <v>902.41</v>
      </c>
      <c r="G2613" s="75">
        <f t="shared" si="563"/>
        <v>721.928</v>
      </c>
      <c r="H2613" s="76">
        <v>75</v>
      </c>
      <c r="I2613" s="72"/>
      <c r="J2613" s="72"/>
      <c r="K2613" s="75" t="str">
        <f t="shared" si="579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9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51">
        <v>522.8</v>
      </c>
      <c r="F2615" s="75">
        <f t="shared" ref="F2615:F2622" si="580">E2615-E2615*$G$2%</f>
        <v>522.8</v>
      </c>
      <c r="G2615" s="75">
        <f t="shared" si="563"/>
        <v>418.24</v>
      </c>
      <c r="H2615" s="76">
        <v>152</v>
      </c>
      <c r="I2615" s="72"/>
      <c r="J2615" s="72"/>
      <c r="K2615" s="75" t="str">
        <f t="shared" si="579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6" t="s">
        <v>5992</v>
      </c>
      <c r="Q2615" s="137">
        <v>17</v>
      </c>
      <c r="R2615" s="138">
        <v>0.0429</v>
      </c>
      <c r="S2615" s="125">
        <f t="shared" ref="S2615:S2622" si="581">Q2615/M2615*D2615</f>
        <v>0</v>
      </c>
      <c r="T2615" s="126">
        <f t="shared" ref="T2615:T2622" si="582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51">
        <v>582.16</v>
      </c>
      <c r="F2616" s="75">
        <f t="shared" si="580"/>
        <v>582.16</v>
      </c>
      <c r="G2616" s="75">
        <f t="shared" si="563"/>
        <v>465.728</v>
      </c>
      <c r="H2616" s="76">
        <v>175</v>
      </c>
      <c r="I2616" s="72"/>
      <c r="J2616" s="72"/>
      <c r="K2616" s="75" t="str">
        <f t="shared" si="579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6" t="s">
        <v>5995</v>
      </c>
      <c r="Q2616" s="137">
        <v>13</v>
      </c>
      <c r="R2616" s="138">
        <v>0.048144</v>
      </c>
      <c r="S2616" s="125">
        <f t="shared" si="581"/>
        <v>0</v>
      </c>
      <c r="T2616" s="126">
        <f t="shared" si="582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51">
        <v>815.75</v>
      </c>
      <c r="F2617" s="75">
        <f t="shared" si="580"/>
        <v>815.75</v>
      </c>
      <c r="G2617" s="75">
        <f t="shared" si="563"/>
        <v>652.6</v>
      </c>
      <c r="H2617" s="76">
        <v>177</v>
      </c>
      <c r="I2617" s="72"/>
      <c r="J2617" s="72"/>
      <c r="K2617" s="75" t="str">
        <f t="shared" si="579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6" t="s">
        <v>5998</v>
      </c>
      <c r="Q2617" s="137">
        <v>16.5</v>
      </c>
      <c r="R2617" s="138">
        <v>0.06767</v>
      </c>
      <c r="S2617" s="125">
        <f t="shared" si="581"/>
        <v>0</v>
      </c>
      <c r="T2617" s="126">
        <f t="shared" si="582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51">
        <v>902.18</v>
      </c>
      <c r="F2618" s="75">
        <f t="shared" si="580"/>
        <v>902.18</v>
      </c>
      <c r="G2618" s="75">
        <f t="shared" si="563"/>
        <v>721.744</v>
      </c>
      <c r="H2618" s="76">
        <v>110</v>
      </c>
      <c r="I2618" s="72"/>
      <c r="J2618" s="72"/>
      <c r="K2618" s="75" t="str">
        <f t="shared" si="579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6" t="s">
        <v>6001</v>
      </c>
      <c r="Q2618" s="137">
        <v>17.5</v>
      </c>
      <c r="R2618" s="138">
        <v>0.06767</v>
      </c>
      <c r="S2618" s="125">
        <f t="shared" si="581"/>
        <v>0</v>
      </c>
      <c r="T2618" s="126">
        <f t="shared" si="582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51">
        <v>2454.59</v>
      </c>
      <c r="F2619" s="75">
        <f t="shared" si="580"/>
        <v>2454.59</v>
      </c>
      <c r="G2619" s="75">
        <f t="shared" si="563"/>
        <v>1963.672</v>
      </c>
      <c r="H2619" s="76">
        <v>56</v>
      </c>
      <c r="I2619" s="72"/>
      <c r="J2619" s="72"/>
      <c r="K2619" s="75" t="str">
        <f t="shared" si="579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6" t="s">
        <v>6004</v>
      </c>
      <c r="Q2619" s="137">
        <v>13.6</v>
      </c>
      <c r="R2619" s="138">
        <v>0.072912</v>
      </c>
      <c r="S2619" s="125">
        <f t="shared" si="581"/>
        <v>0</v>
      </c>
      <c r="T2619" s="126">
        <f t="shared" si="582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51">
        <v>2671.9</v>
      </c>
      <c r="F2620" s="75">
        <f t="shared" si="580"/>
        <v>2671.9</v>
      </c>
      <c r="G2620" s="75">
        <f t="shared" ref="G2620:G2672" si="583">E2620-(20*E2620/100)</f>
        <v>2137.52</v>
      </c>
      <c r="H2620" s="76">
        <v>38</v>
      </c>
      <c r="I2620" s="72"/>
      <c r="J2620" s="72"/>
      <c r="K2620" s="75" t="str">
        <f t="shared" si="579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6" t="s">
        <v>6007</v>
      </c>
      <c r="Q2620" s="137">
        <v>14.9</v>
      </c>
      <c r="R2620" s="138">
        <v>0.049359375</v>
      </c>
      <c r="S2620" s="125">
        <f t="shared" si="581"/>
        <v>0</v>
      </c>
      <c r="T2620" s="126">
        <f t="shared" si="582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51">
        <v>6710.17</v>
      </c>
      <c r="F2621" s="75">
        <f t="shared" si="580"/>
        <v>6710.17</v>
      </c>
      <c r="G2621" s="75">
        <f t="shared" si="583"/>
        <v>5368.136</v>
      </c>
      <c r="H2621" s="76">
        <v>30</v>
      </c>
      <c r="I2621" s="72"/>
      <c r="J2621" s="72"/>
      <c r="K2621" s="75" t="str">
        <f t="shared" si="579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6" t="s">
        <v>6010</v>
      </c>
      <c r="Q2621" s="137">
        <v>14</v>
      </c>
      <c r="R2621" s="138">
        <v>0.049359375</v>
      </c>
      <c r="S2621" s="125">
        <f t="shared" si="581"/>
        <v>0</v>
      </c>
      <c r="T2621" s="126">
        <f t="shared" si="582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51">
        <v>7120.09</v>
      </c>
      <c r="F2622" s="75">
        <f t="shared" si="580"/>
        <v>7120.09</v>
      </c>
      <c r="G2622" s="75">
        <f t="shared" si="583"/>
        <v>5696.072</v>
      </c>
      <c r="H2622" s="76">
        <v>58</v>
      </c>
      <c r="I2622" s="72"/>
      <c r="J2622" s="72"/>
      <c r="K2622" s="75" t="str">
        <f t="shared" si="579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6" t="s">
        <v>6013</v>
      </c>
      <c r="Q2622" s="137">
        <v>15.4</v>
      </c>
      <c r="R2622" s="138">
        <v>0.048768</v>
      </c>
      <c r="S2622" s="125">
        <f t="shared" si="581"/>
        <v>0</v>
      </c>
      <c r="T2622" s="126">
        <f t="shared" si="582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2"/>
      <c r="F2623" s="64"/>
      <c r="G2623" s="75"/>
      <c r="H2623" s="78"/>
      <c r="I2623" s="107"/>
      <c r="J2623" s="107"/>
      <c r="K2623" s="75" t="str">
        <f t="shared" si="579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51">
        <v>914.75</v>
      </c>
      <c r="F2624" s="75">
        <f t="shared" ref="F2624:F2631" si="584">E2624-E2624*$G$2%</f>
        <v>914.75</v>
      </c>
      <c r="G2624" s="75">
        <f t="shared" si="583"/>
        <v>731.8</v>
      </c>
      <c r="H2624" s="76">
        <v>110</v>
      </c>
      <c r="I2624" s="72"/>
      <c r="J2624" s="72"/>
      <c r="K2624" s="75" t="str">
        <f t="shared" si="579"/>
        <v/>
      </c>
      <c r="L2624" s="72">
        <v>10</v>
      </c>
      <c r="M2624" s="72">
        <v>60</v>
      </c>
      <c r="N2624" s="109" t="s">
        <v>351</v>
      </c>
      <c r="O2624" s="149" t="s">
        <v>5866</v>
      </c>
      <c r="P2624" s="328" t="s">
        <v>6016</v>
      </c>
      <c r="Q2624" s="137">
        <v>17.5</v>
      </c>
      <c r="R2624" s="138">
        <v>0.07373</v>
      </c>
      <c r="S2624" s="125">
        <f t="shared" ref="S2624:S2631" si="585">Q2624/M2624*D2624</f>
        <v>0</v>
      </c>
      <c r="T2624" s="126">
        <f t="shared" ref="T2624:T2631" si="586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51">
        <v>1051.73</v>
      </c>
      <c r="F2625" s="75">
        <f t="shared" si="584"/>
        <v>1051.73</v>
      </c>
      <c r="G2625" s="75">
        <f t="shared" si="583"/>
        <v>841.384</v>
      </c>
      <c r="H2625" s="76">
        <v>150</v>
      </c>
      <c r="I2625" s="72"/>
      <c r="J2625" s="72"/>
      <c r="K2625" s="75" t="str">
        <f t="shared" si="579"/>
        <v/>
      </c>
      <c r="L2625" s="72">
        <v>10</v>
      </c>
      <c r="M2625" s="72">
        <v>60</v>
      </c>
      <c r="N2625" s="109" t="s">
        <v>351</v>
      </c>
      <c r="O2625" s="149" t="s">
        <v>5866</v>
      </c>
      <c r="P2625" s="328" t="s">
        <v>6019</v>
      </c>
      <c r="Q2625" s="137">
        <v>17.5</v>
      </c>
      <c r="R2625" s="138">
        <v>0.07373</v>
      </c>
      <c r="S2625" s="125">
        <f t="shared" si="585"/>
        <v>0</v>
      </c>
      <c r="T2625" s="126">
        <f t="shared" si="586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51">
        <v>1209.7</v>
      </c>
      <c r="F2626" s="75">
        <f t="shared" si="584"/>
        <v>1209.7</v>
      </c>
      <c r="G2626" s="75">
        <f t="shared" si="583"/>
        <v>967.76</v>
      </c>
      <c r="H2626" s="76">
        <v>223</v>
      </c>
      <c r="I2626" s="72"/>
      <c r="J2626" s="72"/>
      <c r="K2626" s="75" t="str">
        <f t="shared" si="579"/>
        <v/>
      </c>
      <c r="L2626" s="72">
        <v>10</v>
      </c>
      <c r="M2626" s="72">
        <v>60</v>
      </c>
      <c r="N2626" s="109" t="s">
        <v>351</v>
      </c>
      <c r="O2626" s="149" t="s">
        <v>5866</v>
      </c>
      <c r="P2626" s="328" t="s">
        <v>6022</v>
      </c>
      <c r="Q2626" s="137">
        <v>22</v>
      </c>
      <c r="R2626" s="138">
        <v>0.10507</v>
      </c>
      <c r="S2626" s="125">
        <f t="shared" si="585"/>
        <v>0</v>
      </c>
      <c r="T2626" s="126">
        <f t="shared" si="586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51">
        <v>1309.63</v>
      </c>
      <c r="F2627" s="75">
        <f t="shared" si="584"/>
        <v>1309.63</v>
      </c>
      <c r="G2627" s="75">
        <f t="shared" si="583"/>
        <v>1047.704</v>
      </c>
      <c r="H2627" s="76">
        <v>90</v>
      </c>
      <c r="I2627" s="72"/>
      <c r="J2627" s="72"/>
      <c r="K2627" s="75" t="str">
        <f t="shared" si="579"/>
        <v/>
      </c>
      <c r="L2627" s="72">
        <v>10</v>
      </c>
      <c r="M2627" s="72">
        <v>60</v>
      </c>
      <c r="N2627" s="109" t="s">
        <v>351</v>
      </c>
      <c r="O2627" s="149" t="s">
        <v>5866</v>
      </c>
      <c r="P2627" s="328" t="s">
        <v>6025</v>
      </c>
      <c r="Q2627" s="137">
        <v>17</v>
      </c>
      <c r="R2627" s="138">
        <v>0.07373</v>
      </c>
      <c r="S2627" s="125">
        <f t="shared" si="585"/>
        <v>0</v>
      </c>
      <c r="T2627" s="126">
        <f t="shared" si="586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51">
        <v>3206.17</v>
      </c>
      <c r="F2628" s="75">
        <f t="shared" si="584"/>
        <v>3206.17</v>
      </c>
      <c r="G2628" s="75">
        <f t="shared" si="583"/>
        <v>2564.936</v>
      </c>
      <c r="H2628" s="76">
        <v>47</v>
      </c>
      <c r="I2628" s="72"/>
      <c r="J2628" s="72"/>
      <c r="K2628" s="75" t="str">
        <f t="shared" si="579"/>
        <v/>
      </c>
      <c r="L2628" s="72">
        <v>2</v>
      </c>
      <c r="M2628" s="72">
        <v>10</v>
      </c>
      <c r="N2628" s="109" t="s">
        <v>351</v>
      </c>
      <c r="O2628" s="149" t="s">
        <v>5866</v>
      </c>
      <c r="P2628" s="328" t="s">
        <v>6028</v>
      </c>
      <c r="Q2628" s="137">
        <v>11.4</v>
      </c>
      <c r="R2628" s="138">
        <v>0.068211</v>
      </c>
      <c r="S2628" s="125">
        <f t="shared" si="585"/>
        <v>0</v>
      </c>
      <c r="T2628" s="126">
        <f t="shared" si="586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51">
        <v>3372.06</v>
      </c>
      <c r="F2629" s="75">
        <f t="shared" si="584"/>
        <v>3372.06</v>
      </c>
      <c r="G2629" s="75">
        <f t="shared" si="583"/>
        <v>2697.648</v>
      </c>
      <c r="H2629" s="76">
        <v>34</v>
      </c>
      <c r="I2629" s="72"/>
      <c r="J2629" s="72"/>
      <c r="K2629" s="75" t="str">
        <f t="shared" si="579"/>
        <v/>
      </c>
      <c r="L2629" s="72">
        <v>2</v>
      </c>
      <c r="M2629" s="72">
        <v>10</v>
      </c>
      <c r="N2629" s="109" t="s">
        <v>351</v>
      </c>
      <c r="O2629" s="149" t="s">
        <v>5866</v>
      </c>
      <c r="P2629" s="328" t="s">
        <v>6031</v>
      </c>
      <c r="Q2629" s="137">
        <v>12.1</v>
      </c>
      <c r="R2629" s="138">
        <v>0.068211</v>
      </c>
      <c r="S2629" s="125">
        <f t="shared" si="585"/>
        <v>0</v>
      </c>
      <c r="T2629" s="126">
        <f t="shared" si="586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51">
        <v>8606.43</v>
      </c>
      <c r="F2630" s="75">
        <f t="shared" si="584"/>
        <v>8606.43</v>
      </c>
      <c r="G2630" s="75">
        <f t="shared" si="583"/>
        <v>6885.144</v>
      </c>
      <c r="H2630" s="76">
        <v>41</v>
      </c>
      <c r="I2630" s="72"/>
      <c r="J2630" s="72"/>
      <c r="K2630" s="75" t="str">
        <f t="shared" si="579"/>
        <v/>
      </c>
      <c r="L2630" s="72">
        <v>2</v>
      </c>
      <c r="M2630" s="72">
        <v>10</v>
      </c>
      <c r="N2630" s="109" t="s">
        <v>351</v>
      </c>
      <c r="O2630" s="149" t="s">
        <v>5866</v>
      </c>
      <c r="P2630" s="328" t="s">
        <v>6034</v>
      </c>
      <c r="Q2630" s="137">
        <v>20.6</v>
      </c>
      <c r="R2630" s="138">
        <v>0.119464875</v>
      </c>
      <c r="S2630" s="125">
        <f t="shared" si="585"/>
        <v>0</v>
      </c>
      <c r="T2630" s="126">
        <f t="shared" si="586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51">
        <v>10076.39</v>
      </c>
      <c r="F2631" s="75">
        <f t="shared" si="584"/>
        <v>10076.39</v>
      </c>
      <c r="G2631" s="75">
        <f t="shared" si="583"/>
        <v>8061.112</v>
      </c>
      <c r="H2631" s="76">
        <v>24</v>
      </c>
      <c r="I2631" s="72"/>
      <c r="J2631" s="72"/>
      <c r="K2631" s="75" t="str">
        <f t="shared" si="579"/>
        <v/>
      </c>
      <c r="L2631" s="72">
        <v>2</v>
      </c>
      <c r="M2631" s="72">
        <v>10</v>
      </c>
      <c r="N2631" s="109" t="s">
        <v>351</v>
      </c>
      <c r="O2631" s="149" t="s">
        <v>5866</v>
      </c>
      <c r="P2631" s="328" t="s">
        <v>6037</v>
      </c>
      <c r="Q2631" s="137">
        <v>21.6</v>
      </c>
      <c r="R2631" s="138">
        <v>0.119464875</v>
      </c>
      <c r="S2631" s="125">
        <f t="shared" si="585"/>
        <v>0</v>
      </c>
      <c r="T2631" s="126">
        <f t="shared" si="586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9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3">
        <v>665.17</v>
      </c>
      <c r="F2633" s="75">
        <f t="shared" ref="F2633:F2640" si="587">E2633-E2633*$G$2%</f>
        <v>665.17</v>
      </c>
      <c r="G2633" s="75">
        <f t="shared" si="583"/>
        <v>532.136</v>
      </c>
      <c r="H2633" s="76">
        <v>98</v>
      </c>
      <c r="I2633" s="72"/>
      <c r="J2633" s="72"/>
      <c r="K2633" s="75" t="str">
        <f t="shared" si="579"/>
        <v/>
      </c>
      <c r="L2633" s="72">
        <v>10</v>
      </c>
      <c r="M2633" s="72">
        <v>60</v>
      </c>
      <c r="N2633" s="109" t="s">
        <v>351</v>
      </c>
      <c r="O2633" s="149" t="s">
        <v>5897</v>
      </c>
      <c r="P2633" s="328" t="s">
        <v>6040</v>
      </c>
      <c r="Q2633" s="137">
        <v>13</v>
      </c>
      <c r="R2633" s="138">
        <v>0.044352</v>
      </c>
      <c r="S2633" s="125">
        <f t="shared" ref="S2633:S2640" si="588">Q2633/M2633*D2633</f>
        <v>0</v>
      </c>
      <c r="T2633" s="126">
        <f t="shared" ref="T2633:T2640" si="589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3">
        <v>729.36</v>
      </c>
      <c r="F2634" s="75">
        <f t="shared" si="587"/>
        <v>729.36</v>
      </c>
      <c r="G2634" s="75">
        <f t="shared" si="583"/>
        <v>583.488</v>
      </c>
      <c r="H2634" s="76">
        <v>100</v>
      </c>
      <c r="I2634" s="72"/>
      <c r="J2634" s="72"/>
      <c r="K2634" s="75" t="str">
        <f t="shared" si="579"/>
        <v/>
      </c>
      <c r="L2634" s="72">
        <v>10</v>
      </c>
      <c r="M2634" s="72">
        <v>60</v>
      </c>
      <c r="N2634" s="109" t="s">
        <v>351</v>
      </c>
      <c r="O2634" s="149" t="s">
        <v>5897</v>
      </c>
      <c r="P2634" s="328" t="s">
        <v>6043</v>
      </c>
      <c r="Q2634" s="137">
        <v>13</v>
      </c>
      <c r="R2634" s="138">
        <v>0.044352</v>
      </c>
      <c r="S2634" s="125">
        <f t="shared" si="588"/>
        <v>0</v>
      </c>
      <c r="T2634" s="126">
        <f t="shared" si="589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3">
        <v>1024.96</v>
      </c>
      <c r="F2635" s="75">
        <f t="shared" si="587"/>
        <v>1024.96</v>
      </c>
      <c r="G2635" s="75">
        <f t="shared" si="583"/>
        <v>819.968</v>
      </c>
      <c r="H2635" s="76">
        <v>69</v>
      </c>
      <c r="I2635" s="72"/>
      <c r="J2635" s="72"/>
      <c r="K2635" s="75" t="str">
        <f t="shared" si="579"/>
        <v/>
      </c>
      <c r="L2635" s="72">
        <v>10</v>
      </c>
      <c r="M2635" s="72">
        <v>60</v>
      </c>
      <c r="N2635" s="109" t="s">
        <v>351</v>
      </c>
      <c r="O2635" s="149" t="s">
        <v>5897</v>
      </c>
      <c r="P2635" s="328" t="s">
        <v>6046</v>
      </c>
      <c r="Q2635" s="137">
        <v>14.4</v>
      </c>
      <c r="R2635" s="138">
        <v>0.090288</v>
      </c>
      <c r="S2635" s="125">
        <f t="shared" si="588"/>
        <v>0</v>
      </c>
      <c r="T2635" s="126">
        <f t="shared" si="589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3">
        <v>1235.22</v>
      </c>
      <c r="F2636" s="75">
        <f t="shared" si="587"/>
        <v>1235.22</v>
      </c>
      <c r="G2636" s="75">
        <f t="shared" si="583"/>
        <v>988.176</v>
      </c>
      <c r="H2636" s="78"/>
      <c r="I2636" s="72"/>
      <c r="J2636" s="72"/>
      <c r="K2636" s="75" t="str">
        <f t="shared" si="579"/>
        <v/>
      </c>
      <c r="L2636" s="72">
        <v>10</v>
      </c>
      <c r="M2636" s="72">
        <v>60</v>
      </c>
      <c r="N2636" s="109" t="s">
        <v>351</v>
      </c>
      <c r="O2636" s="149" t="s">
        <v>5897</v>
      </c>
      <c r="P2636" s="328" t="s">
        <v>6049</v>
      </c>
      <c r="Q2636" s="137">
        <v>16.7</v>
      </c>
      <c r="R2636" s="138">
        <v>0.090288</v>
      </c>
      <c r="S2636" s="125">
        <f t="shared" si="588"/>
        <v>0</v>
      </c>
      <c r="T2636" s="126">
        <f t="shared" si="589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3">
        <v>2952.9</v>
      </c>
      <c r="F2637" s="75">
        <f t="shared" si="587"/>
        <v>2952.9</v>
      </c>
      <c r="G2637" s="75">
        <f t="shared" si="583"/>
        <v>2362.32</v>
      </c>
      <c r="H2637" s="76">
        <v>56</v>
      </c>
      <c r="I2637" s="72"/>
      <c r="J2637" s="72"/>
      <c r="K2637" s="75" t="str">
        <f t="shared" si="579"/>
        <v/>
      </c>
      <c r="L2637" s="72">
        <v>2</v>
      </c>
      <c r="M2637" s="72">
        <v>10</v>
      </c>
      <c r="N2637" s="109" t="s">
        <v>351</v>
      </c>
      <c r="O2637" s="149" t="s">
        <v>5897</v>
      </c>
      <c r="P2637" s="328" t="s">
        <v>6052</v>
      </c>
      <c r="Q2637" s="137">
        <v>8.6</v>
      </c>
      <c r="R2637" s="138">
        <v>0.049359375</v>
      </c>
      <c r="S2637" s="125">
        <f t="shared" si="588"/>
        <v>0</v>
      </c>
      <c r="T2637" s="126">
        <f t="shared" si="589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3">
        <v>3106.97</v>
      </c>
      <c r="F2638" s="75">
        <f t="shared" si="587"/>
        <v>3106.97</v>
      </c>
      <c r="G2638" s="75">
        <f t="shared" si="583"/>
        <v>2485.576</v>
      </c>
      <c r="H2638" s="76">
        <v>35</v>
      </c>
      <c r="I2638" s="72"/>
      <c r="J2638" s="72"/>
      <c r="K2638" s="75" t="str">
        <f t="shared" si="579"/>
        <v/>
      </c>
      <c r="L2638" s="72">
        <v>2</v>
      </c>
      <c r="M2638" s="72">
        <v>10</v>
      </c>
      <c r="N2638" s="109" t="s">
        <v>351</v>
      </c>
      <c r="O2638" s="149" t="s">
        <v>5897</v>
      </c>
      <c r="P2638" s="328" t="s">
        <v>6055</v>
      </c>
      <c r="Q2638" s="137">
        <v>9</v>
      </c>
      <c r="R2638" s="138">
        <v>0.04235</v>
      </c>
      <c r="S2638" s="125">
        <f t="shared" si="588"/>
        <v>0</v>
      </c>
      <c r="T2638" s="126">
        <f t="shared" si="589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3">
        <v>7575.19</v>
      </c>
      <c r="F2639" s="75">
        <f t="shared" si="587"/>
        <v>7575.19</v>
      </c>
      <c r="G2639" s="75">
        <f t="shared" si="583"/>
        <v>6060.152</v>
      </c>
      <c r="H2639" s="76">
        <v>8</v>
      </c>
      <c r="I2639" s="72"/>
      <c r="J2639" s="72"/>
      <c r="K2639" s="75" t="str">
        <f t="shared" si="579"/>
        <v/>
      </c>
      <c r="L2639" s="72">
        <v>2</v>
      </c>
      <c r="M2639" s="72">
        <v>10</v>
      </c>
      <c r="N2639" s="109" t="s">
        <v>351</v>
      </c>
      <c r="O2639" s="149" t="s">
        <v>5897</v>
      </c>
      <c r="P2639" s="328" t="s">
        <v>6058</v>
      </c>
      <c r="Q2639" s="137">
        <v>14.9</v>
      </c>
      <c r="R2639" s="138">
        <v>0.049359375</v>
      </c>
      <c r="S2639" s="125">
        <f t="shared" si="588"/>
        <v>0</v>
      </c>
      <c r="T2639" s="126">
        <f t="shared" si="589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3">
        <v>8571.64</v>
      </c>
      <c r="F2640" s="75">
        <f t="shared" si="587"/>
        <v>8571.64</v>
      </c>
      <c r="G2640" s="75">
        <f t="shared" si="583"/>
        <v>6857.312</v>
      </c>
      <c r="H2640" s="78"/>
      <c r="I2640" s="72"/>
      <c r="J2640" s="72"/>
      <c r="K2640" s="75" t="str">
        <f t="shared" si="579"/>
        <v/>
      </c>
      <c r="L2640" s="72">
        <v>2</v>
      </c>
      <c r="M2640" s="72">
        <v>10</v>
      </c>
      <c r="N2640" s="109" t="s">
        <v>351</v>
      </c>
      <c r="O2640" s="149" t="s">
        <v>5897</v>
      </c>
      <c r="P2640" s="328" t="s">
        <v>6061</v>
      </c>
      <c r="Q2640" s="137">
        <v>16.8</v>
      </c>
      <c r="R2640" s="138">
        <v>0.048768</v>
      </c>
      <c r="S2640" s="125">
        <f t="shared" si="588"/>
        <v>0</v>
      </c>
      <c r="T2640" s="126">
        <f t="shared" si="589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3"/>
      <c r="F2641" s="75"/>
      <c r="G2641" s="75"/>
      <c r="H2641" s="78"/>
      <c r="I2641" s="72"/>
      <c r="J2641" s="72"/>
      <c r="K2641" s="75" t="str">
        <f t="shared" si="579"/>
        <v/>
      </c>
      <c r="L2641" s="72"/>
      <c r="M2641" s="72"/>
      <c r="N2641" s="149"/>
      <c r="O2641" s="149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3">
        <v>586.96</v>
      </c>
      <c r="F2642" s="75">
        <f t="shared" ref="F2642:F2647" si="590">E2642-E2642*$G$2%</f>
        <v>586.96</v>
      </c>
      <c r="G2642" s="75">
        <f t="shared" si="583"/>
        <v>469.568</v>
      </c>
      <c r="H2642" s="76">
        <v>72</v>
      </c>
      <c r="I2642" s="72"/>
      <c r="J2642" s="72"/>
      <c r="K2642" s="75" t="str">
        <f t="shared" si="579"/>
        <v/>
      </c>
      <c r="L2642" s="72">
        <v>10</v>
      </c>
      <c r="M2642" s="191">
        <v>60</v>
      </c>
      <c r="N2642" s="109" t="s">
        <v>351</v>
      </c>
      <c r="O2642" s="110" t="s">
        <v>5944</v>
      </c>
      <c r="P2642" s="329" t="s">
        <v>6064</v>
      </c>
      <c r="Q2642" s="137">
        <v>10.6</v>
      </c>
      <c r="R2642" s="138">
        <v>0.045954</v>
      </c>
      <c r="S2642" s="125">
        <f t="shared" ref="S2642:S2647" si="591">Q2642/M2642*D2642</f>
        <v>0</v>
      </c>
      <c r="T2642" s="126">
        <f t="shared" ref="T2642:T2647" si="592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3">
        <v>636.17</v>
      </c>
      <c r="F2643" s="75">
        <f t="shared" si="590"/>
        <v>636.17</v>
      </c>
      <c r="G2643" s="75">
        <f t="shared" si="583"/>
        <v>508.936</v>
      </c>
      <c r="H2643" s="76">
        <v>60</v>
      </c>
      <c r="I2643" s="72"/>
      <c r="J2643" s="72"/>
      <c r="K2643" s="75" t="str">
        <f t="shared" si="579"/>
        <v/>
      </c>
      <c r="L2643" s="72">
        <v>10</v>
      </c>
      <c r="M2643" s="191">
        <v>60</v>
      </c>
      <c r="N2643" s="109" t="s">
        <v>351</v>
      </c>
      <c r="O2643" s="110" t="s">
        <v>5944</v>
      </c>
      <c r="P2643" s="329" t="s">
        <v>6067</v>
      </c>
      <c r="Q2643" s="137">
        <v>11.95</v>
      </c>
      <c r="R2643" s="138">
        <v>0.045954</v>
      </c>
      <c r="S2643" s="125">
        <f t="shared" si="591"/>
        <v>0</v>
      </c>
      <c r="T2643" s="126">
        <f t="shared" si="592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3">
        <v>714.09</v>
      </c>
      <c r="F2644" s="75">
        <f t="shared" si="590"/>
        <v>714.09</v>
      </c>
      <c r="G2644" s="75">
        <f t="shared" si="583"/>
        <v>571.272</v>
      </c>
      <c r="H2644" s="76">
        <v>50</v>
      </c>
      <c r="I2644" s="72"/>
      <c r="J2644" s="72"/>
      <c r="K2644" s="75" t="str">
        <f t="shared" si="579"/>
        <v/>
      </c>
      <c r="L2644" s="72">
        <v>10</v>
      </c>
      <c r="M2644" s="191">
        <v>60</v>
      </c>
      <c r="N2644" s="109" t="s">
        <v>351</v>
      </c>
      <c r="O2644" s="110" t="s">
        <v>5944</v>
      </c>
      <c r="P2644" s="329" t="s">
        <v>6070</v>
      </c>
      <c r="Q2644" s="137">
        <v>13.43</v>
      </c>
      <c r="R2644" s="138">
        <v>0.045954</v>
      </c>
      <c r="S2644" s="125">
        <f t="shared" si="591"/>
        <v>0</v>
      </c>
      <c r="T2644" s="126">
        <f t="shared" si="592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3">
        <v>875.94</v>
      </c>
      <c r="F2645" s="75">
        <f t="shared" si="590"/>
        <v>875.94</v>
      </c>
      <c r="G2645" s="75">
        <f t="shared" si="583"/>
        <v>700.752</v>
      </c>
      <c r="H2645" s="76">
        <v>10</v>
      </c>
      <c r="I2645" s="72"/>
      <c r="J2645" s="72"/>
      <c r="K2645" s="75" t="str">
        <f t="shared" si="579"/>
        <v/>
      </c>
      <c r="L2645" s="72">
        <v>10</v>
      </c>
      <c r="M2645" s="191">
        <v>60</v>
      </c>
      <c r="N2645" s="109" t="s">
        <v>351</v>
      </c>
      <c r="O2645" s="110" t="s">
        <v>5944</v>
      </c>
      <c r="P2645" s="329" t="s">
        <v>6073</v>
      </c>
      <c r="Q2645" s="137">
        <v>15.55</v>
      </c>
      <c r="R2645" s="138">
        <v>0.067158</v>
      </c>
      <c r="S2645" s="125">
        <f t="shared" si="591"/>
        <v>0</v>
      </c>
      <c r="T2645" s="126">
        <f t="shared" si="592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3">
        <v>1104.46</v>
      </c>
      <c r="F2646" s="75">
        <f t="shared" si="590"/>
        <v>1104.46</v>
      </c>
      <c r="G2646" s="75">
        <f t="shared" si="583"/>
        <v>883.568</v>
      </c>
      <c r="H2646" s="76">
        <v>50</v>
      </c>
      <c r="I2646" s="72"/>
      <c r="J2646" s="72"/>
      <c r="K2646" s="75" t="str">
        <f t="shared" si="579"/>
        <v/>
      </c>
      <c r="L2646" s="72">
        <v>10</v>
      </c>
      <c r="M2646" s="191">
        <v>60</v>
      </c>
      <c r="N2646" s="109" t="s">
        <v>351</v>
      </c>
      <c r="O2646" s="110" t="s">
        <v>5944</v>
      </c>
      <c r="P2646" s="329" t="s">
        <v>6076</v>
      </c>
      <c r="Q2646" s="137">
        <v>15.85</v>
      </c>
      <c r="R2646" s="138">
        <v>0.067158</v>
      </c>
      <c r="S2646" s="125">
        <f t="shared" si="591"/>
        <v>0</v>
      </c>
      <c r="T2646" s="126">
        <f t="shared" si="592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3">
        <v>1275.97</v>
      </c>
      <c r="F2647" s="75">
        <f t="shared" si="590"/>
        <v>1275.97</v>
      </c>
      <c r="G2647" s="75">
        <f t="shared" si="583"/>
        <v>1020.776</v>
      </c>
      <c r="H2647" s="76">
        <v>40</v>
      </c>
      <c r="I2647" s="72"/>
      <c r="J2647" s="72"/>
      <c r="K2647" s="75" t="str">
        <f t="shared" si="579"/>
        <v/>
      </c>
      <c r="L2647" s="72">
        <v>10</v>
      </c>
      <c r="M2647" s="191">
        <v>60</v>
      </c>
      <c r="N2647" s="109" t="s">
        <v>351</v>
      </c>
      <c r="O2647" s="110" t="s">
        <v>5944</v>
      </c>
      <c r="P2647" s="329" t="s">
        <v>6079</v>
      </c>
      <c r="Q2647" s="137">
        <v>18.04</v>
      </c>
      <c r="R2647" s="138">
        <v>0.067158</v>
      </c>
      <c r="S2647" s="125">
        <f t="shared" si="591"/>
        <v>0</v>
      </c>
      <c r="T2647" s="126">
        <f t="shared" si="592"/>
        <v>0</v>
      </c>
    </row>
    <row r="2648" outlineLevel="1" spans="1:20">
      <c r="A2648" s="65" t="s">
        <v>260</v>
      </c>
      <c r="B2648" s="66"/>
      <c r="C2648" s="72"/>
      <c r="D2648" s="73"/>
      <c r="E2648" s="253"/>
      <c r="F2648" s="75"/>
      <c r="G2648" s="75"/>
      <c r="H2648" s="78"/>
      <c r="I2648" s="72"/>
      <c r="J2648" s="72"/>
      <c r="K2648" s="75" t="str">
        <f t="shared" si="579"/>
        <v/>
      </c>
      <c r="L2648" s="72"/>
      <c r="M2648" s="191"/>
      <c r="N2648" s="257"/>
      <c r="O2648" s="257"/>
      <c r="P2648" s="191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3">
        <v>151.28</v>
      </c>
      <c r="F2649" s="75">
        <f t="shared" ref="F2649:F2655" si="593">E2649-E2649*$G$2%</f>
        <v>151.28</v>
      </c>
      <c r="G2649" s="75">
        <f t="shared" si="583"/>
        <v>121.024</v>
      </c>
      <c r="H2649" s="76">
        <v>219</v>
      </c>
      <c r="I2649" s="72"/>
      <c r="J2649" s="72"/>
      <c r="K2649" s="75" t="str">
        <f t="shared" si="579"/>
        <v/>
      </c>
      <c r="L2649" s="72">
        <v>20</v>
      </c>
      <c r="M2649" s="191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4">Q2649/M2649*D2649</f>
        <v>0</v>
      </c>
      <c r="T2649" s="126">
        <f t="shared" ref="T2649:T2655" si="595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3">
        <v>168.54</v>
      </c>
      <c r="F2650" s="75">
        <f t="shared" si="593"/>
        <v>168.54</v>
      </c>
      <c r="G2650" s="75">
        <f t="shared" si="583"/>
        <v>134.832</v>
      </c>
      <c r="H2650" s="76">
        <v>1780</v>
      </c>
      <c r="I2650" s="72"/>
      <c r="J2650" s="72"/>
      <c r="K2650" s="75" t="str">
        <f t="shared" si="579"/>
        <v/>
      </c>
      <c r="L2650" s="72">
        <v>20</v>
      </c>
      <c r="M2650" s="191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4"/>
        <v>0</v>
      </c>
      <c r="T2650" s="126">
        <f t="shared" si="595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3">
        <v>185.34</v>
      </c>
      <c r="F2651" s="75">
        <f t="shared" si="593"/>
        <v>185.34</v>
      </c>
      <c r="G2651" s="75">
        <f t="shared" si="583"/>
        <v>148.272</v>
      </c>
      <c r="H2651" s="76">
        <v>788</v>
      </c>
      <c r="I2651" s="72"/>
      <c r="J2651" s="72"/>
      <c r="K2651" s="75" t="str">
        <f t="shared" si="579"/>
        <v/>
      </c>
      <c r="L2651" s="72">
        <v>20</v>
      </c>
      <c r="M2651" s="191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4"/>
        <v>0</v>
      </c>
      <c r="T2651" s="126">
        <f t="shared" si="595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3">
        <v>263.54</v>
      </c>
      <c r="F2652" s="75">
        <f t="shared" si="593"/>
        <v>263.54</v>
      </c>
      <c r="G2652" s="75">
        <f t="shared" si="583"/>
        <v>210.832</v>
      </c>
      <c r="H2652" s="76">
        <v>809</v>
      </c>
      <c r="I2652" s="72"/>
      <c r="J2652" s="72"/>
      <c r="K2652" s="75" t="str">
        <f t="shared" si="579"/>
        <v/>
      </c>
      <c r="L2652" s="72">
        <v>10</v>
      </c>
      <c r="M2652" s="191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4"/>
        <v>0</v>
      </c>
      <c r="T2652" s="126">
        <f t="shared" si="595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3">
        <v>502.09</v>
      </c>
      <c r="F2653" s="75">
        <f t="shared" si="593"/>
        <v>502.09</v>
      </c>
      <c r="G2653" s="75">
        <f t="shared" si="583"/>
        <v>401.672</v>
      </c>
      <c r="H2653" s="254"/>
      <c r="I2653" s="72"/>
      <c r="J2653" s="72"/>
      <c r="K2653" s="75" t="str">
        <f t="shared" si="579"/>
        <v/>
      </c>
      <c r="L2653" s="72">
        <v>4</v>
      </c>
      <c r="M2653" s="191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4"/>
        <v>0</v>
      </c>
      <c r="T2653" s="126">
        <f t="shared" si="595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3">
        <v>401.8</v>
      </c>
      <c r="F2654" s="75">
        <f t="shared" si="593"/>
        <v>401.8</v>
      </c>
      <c r="G2654" s="75">
        <f t="shared" si="583"/>
        <v>321.44</v>
      </c>
      <c r="H2654" s="78"/>
      <c r="I2654" s="72"/>
      <c r="J2654" s="72"/>
      <c r="K2654" s="75" t="str">
        <f t="shared" si="579"/>
        <v/>
      </c>
      <c r="L2654" s="72">
        <v>10</v>
      </c>
      <c r="M2654" s="191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4"/>
        <v>0</v>
      </c>
      <c r="T2654" s="126">
        <f t="shared" si="595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3">
        <v>652.08</v>
      </c>
      <c r="F2655" s="75">
        <f t="shared" si="593"/>
        <v>652.08</v>
      </c>
      <c r="G2655" s="75">
        <f t="shared" si="583"/>
        <v>521.664</v>
      </c>
      <c r="H2655" s="76">
        <v>144</v>
      </c>
      <c r="I2655" s="72"/>
      <c r="J2655" s="72"/>
      <c r="K2655" s="75" t="str">
        <f t="shared" si="579"/>
        <v/>
      </c>
      <c r="L2655" s="72">
        <v>4</v>
      </c>
      <c r="M2655" s="191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4"/>
        <v>0</v>
      </c>
      <c r="T2655" s="126">
        <f t="shared" si="595"/>
        <v>0</v>
      </c>
    </row>
    <row r="2656" s="27" customFormat="1" spans="1:21">
      <c r="A2656" s="59" t="s">
        <v>261</v>
      </c>
      <c r="B2656" s="60"/>
      <c r="C2656" s="255"/>
      <c r="D2656" s="73"/>
      <c r="E2656" s="256"/>
      <c r="F2656" s="64"/>
      <c r="G2656" s="75"/>
      <c r="H2656" s="78"/>
      <c r="I2656" s="258"/>
      <c r="J2656" s="258"/>
      <c r="K2656" s="75" t="str">
        <f t="shared" si="579"/>
        <v/>
      </c>
      <c r="L2656" s="259"/>
      <c r="M2656" s="61"/>
      <c r="N2656" s="67"/>
      <c r="O2656" s="67"/>
      <c r="P2656" s="61"/>
      <c r="Q2656" s="127"/>
      <c r="R2656" s="128"/>
      <c r="S2656" s="139"/>
      <c r="T2656" s="140"/>
      <c r="U2656" s="260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9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3"/>
        <v>649.92</v>
      </c>
      <c r="H2658" s="76">
        <v>187</v>
      </c>
      <c r="I2658" s="72"/>
      <c r="J2658" s="72"/>
      <c r="K2658" s="75" t="str">
        <f t="shared" si="579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6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3"/>
        <v>1036.056</v>
      </c>
      <c r="H2659" s="78"/>
      <c r="I2659" s="72"/>
      <c r="J2659" s="72"/>
      <c r="K2659" s="75" t="str">
        <f t="shared" si="579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3"/>
        <v>1036.056</v>
      </c>
      <c r="H2660" s="76">
        <v>889</v>
      </c>
      <c r="I2660" s="72"/>
      <c r="J2660" s="72"/>
      <c r="K2660" s="75" t="str">
        <f t="shared" si="579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9"/>
        <v/>
      </c>
      <c r="L2661" s="72"/>
      <c r="M2661" s="72"/>
      <c r="N2661" s="149"/>
      <c r="O2661" s="149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3"/>
        <v>20.6</v>
      </c>
      <c r="H2662" s="76">
        <v>10530</v>
      </c>
      <c r="I2662" s="72"/>
      <c r="J2662" s="72"/>
      <c r="K2662" s="75" t="str">
        <f t="shared" si="579"/>
        <v/>
      </c>
      <c r="L2662" s="72">
        <v>20</v>
      </c>
      <c r="M2662" s="72">
        <v>400</v>
      </c>
      <c r="N2662" s="109" t="s">
        <v>351</v>
      </c>
      <c r="O2662" s="149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3"/>
        <v>19.8</v>
      </c>
      <c r="H2663" s="76">
        <v>9850</v>
      </c>
      <c r="I2663" s="72"/>
      <c r="J2663" s="72"/>
      <c r="K2663" s="75" t="str">
        <f t="shared" si="579"/>
        <v/>
      </c>
      <c r="L2663" s="72">
        <v>20</v>
      </c>
      <c r="M2663" s="72">
        <v>400</v>
      </c>
      <c r="N2663" s="109" t="s">
        <v>351</v>
      </c>
      <c r="O2663" s="149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3"/>
        <v>24.368</v>
      </c>
      <c r="H2664" s="78"/>
      <c r="I2664" s="72"/>
      <c r="J2664" s="72"/>
      <c r="K2664" s="75" t="str">
        <f t="shared" si="579"/>
        <v/>
      </c>
      <c r="L2664" s="72">
        <v>20</v>
      </c>
      <c r="M2664" s="72">
        <v>400</v>
      </c>
      <c r="N2664" s="109" t="s">
        <v>351</v>
      </c>
      <c r="O2664" s="149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3"/>
        <v>84.2</v>
      </c>
      <c r="H2665" s="76">
        <v>2970</v>
      </c>
      <c r="I2665" s="72"/>
      <c r="J2665" s="72"/>
      <c r="K2665" s="75" t="str">
        <f t="shared" si="579"/>
        <v/>
      </c>
      <c r="L2665" s="72">
        <v>10</v>
      </c>
      <c r="M2665" s="72">
        <v>100</v>
      </c>
      <c r="N2665" s="109" t="s">
        <v>351</v>
      </c>
      <c r="O2665" s="149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6">IF(D2666="","",IF(F2666="","",ROUND(D2666*F2666,2)))</f>
        <v/>
      </c>
      <c r="L2666" s="72"/>
      <c r="M2666" s="72"/>
      <c r="N2666" s="149"/>
      <c r="O2666" s="149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7">E2667-E2667*$G$2%</f>
        <v>22.4</v>
      </c>
      <c r="G2667" s="75">
        <f t="shared" si="583"/>
        <v>17.92</v>
      </c>
      <c r="H2667" s="76">
        <v>3150</v>
      </c>
      <c r="I2667" s="72"/>
      <c r="J2667" s="72"/>
      <c r="K2667" s="75" t="str">
        <f t="shared" si="596"/>
        <v/>
      </c>
      <c r="L2667" s="72">
        <v>50</v>
      </c>
      <c r="M2667" s="72">
        <v>800</v>
      </c>
      <c r="N2667" s="109" t="s">
        <v>351</v>
      </c>
      <c r="O2667" s="149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8">Q2667/M2667*D2667</f>
        <v>0</v>
      </c>
      <c r="T2667" s="126">
        <f t="shared" ref="T2667:T2672" si="599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7"/>
        <v>31.47</v>
      </c>
      <c r="G2668" s="75">
        <f t="shared" si="583"/>
        <v>25.176</v>
      </c>
      <c r="H2668" s="76">
        <v>1250</v>
      </c>
      <c r="I2668" s="72"/>
      <c r="J2668" s="72"/>
      <c r="K2668" s="75" t="str">
        <f t="shared" si="596"/>
        <v/>
      </c>
      <c r="L2668" s="72">
        <v>50</v>
      </c>
      <c r="M2668" s="72">
        <v>300</v>
      </c>
      <c r="N2668" s="109" t="s">
        <v>351</v>
      </c>
      <c r="O2668" s="149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8"/>
        <v>0</v>
      </c>
      <c r="T2668" s="126">
        <f t="shared" si="599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7"/>
        <v>28.07</v>
      </c>
      <c r="G2669" s="75">
        <f t="shared" si="583"/>
        <v>22.456</v>
      </c>
      <c r="H2669" s="78"/>
      <c r="I2669" s="72"/>
      <c r="J2669" s="72"/>
      <c r="K2669" s="75" t="str">
        <f t="shared" si="596"/>
        <v/>
      </c>
      <c r="L2669" s="72">
        <v>50</v>
      </c>
      <c r="M2669" s="72">
        <v>500</v>
      </c>
      <c r="N2669" s="109" t="s">
        <v>351</v>
      </c>
      <c r="O2669" s="149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8"/>
        <v>0</v>
      </c>
      <c r="T2669" s="126">
        <f t="shared" si="599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7"/>
        <v>40.15</v>
      </c>
      <c r="G2670" s="75">
        <f t="shared" si="583"/>
        <v>32.12</v>
      </c>
      <c r="H2670" s="76">
        <v>790</v>
      </c>
      <c r="I2670" s="72"/>
      <c r="J2670" s="72"/>
      <c r="K2670" s="75" t="str">
        <f t="shared" si="596"/>
        <v/>
      </c>
      <c r="L2670" s="72">
        <v>50</v>
      </c>
      <c r="M2670" s="72">
        <v>200</v>
      </c>
      <c r="N2670" s="109" t="s">
        <v>351</v>
      </c>
      <c r="O2670" s="149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8"/>
        <v>0</v>
      </c>
      <c r="T2670" s="126">
        <f t="shared" si="599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7"/>
        <v>75.04</v>
      </c>
      <c r="G2671" s="75">
        <f t="shared" si="583"/>
        <v>60.032</v>
      </c>
      <c r="H2671" s="78"/>
      <c r="I2671" s="72"/>
      <c r="J2671" s="72"/>
      <c r="K2671" s="75" t="str">
        <f t="shared" si="596"/>
        <v/>
      </c>
      <c r="L2671" s="72">
        <v>50</v>
      </c>
      <c r="M2671" s="72">
        <v>400</v>
      </c>
      <c r="N2671" s="109" t="s">
        <v>351</v>
      </c>
      <c r="O2671" s="149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8"/>
        <v>0</v>
      </c>
      <c r="T2671" s="126">
        <f t="shared" si="599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7"/>
        <v>75.04</v>
      </c>
      <c r="G2672" s="75">
        <f t="shared" si="583"/>
        <v>60.032</v>
      </c>
      <c r="H2672" s="78"/>
      <c r="I2672" s="72"/>
      <c r="J2672" s="72"/>
      <c r="K2672" s="75" t="str">
        <f t="shared" si="596"/>
        <v/>
      </c>
      <c r="L2672" s="72">
        <v>50</v>
      </c>
      <c r="M2672" s="72">
        <v>400</v>
      </c>
      <c r="N2672" s="109" t="s">
        <v>351</v>
      </c>
      <c r="O2672" s="149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8"/>
        <v>0</v>
      </c>
      <c r="T2672" s="126">
        <f t="shared" si="599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6"/>
        <v/>
      </c>
      <c r="L2673" s="72"/>
      <c r="M2673" s="72"/>
      <c r="N2673" s="149"/>
      <c r="O2673" s="149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600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6"/>
        <v/>
      </c>
      <c r="L2674" s="72">
        <v>20</v>
      </c>
      <c r="M2674" s="72">
        <v>200</v>
      </c>
      <c r="N2674" s="109" t="s">
        <v>351</v>
      </c>
      <c r="O2674" s="149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601">Q2674/M2674*D2674</f>
        <v>0</v>
      </c>
      <c r="T2674" s="126">
        <f t="shared" ref="T2674:T2679" si="602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600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6"/>
        <v/>
      </c>
      <c r="L2675" s="72">
        <v>20</v>
      </c>
      <c r="M2675" s="72">
        <v>200</v>
      </c>
      <c r="N2675" s="109" t="s">
        <v>351</v>
      </c>
      <c r="O2675" s="149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601"/>
        <v>0</v>
      </c>
      <c r="T2675" s="126">
        <f t="shared" si="602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600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6"/>
        <v/>
      </c>
      <c r="L2676" s="72">
        <v>20</v>
      </c>
      <c r="M2676" s="72">
        <v>200</v>
      </c>
      <c r="N2676" s="109" t="s">
        <v>351</v>
      </c>
      <c r="O2676" s="149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601"/>
        <v>0</v>
      </c>
      <c r="T2676" s="126">
        <f t="shared" si="602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600"/>
        <v>535.14</v>
      </c>
      <c r="G2677" s="75">
        <f t="shared" ref="G2677:G2741" si="603">E2677-(20*E2677/100)</f>
        <v>428.112</v>
      </c>
      <c r="H2677" s="76">
        <v>560</v>
      </c>
      <c r="I2677" s="72"/>
      <c r="J2677" s="72"/>
      <c r="K2677" s="75" t="str">
        <f t="shared" si="596"/>
        <v/>
      </c>
      <c r="L2677" s="72">
        <v>8</v>
      </c>
      <c r="M2677" s="72">
        <v>80</v>
      </c>
      <c r="N2677" s="109" t="s">
        <v>351</v>
      </c>
      <c r="O2677" s="149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601"/>
        <v>0</v>
      </c>
      <c r="T2677" s="126">
        <f t="shared" si="602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600"/>
        <v>535.14</v>
      </c>
      <c r="G2678" s="75">
        <f t="shared" si="603"/>
        <v>428.112</v>
      </c>
      <c r="H2678" s="76">
        <v>560</v>
      </c>
      <c r="I2678" s="72"/>
      <c r="J2678" s="72"/>
      <c r="K2678" s="75" t="str">
        <f t="shared" si="596"/>
        <v/>
      </c>
      <c r="L2678" s="72">
        <v>8</v>
      </c>
      <c r="M2678" s="72">
        <v>80</v>
      </c>
      <c r="N2678" s="109" t="s">
        <v>351</v>
      </c>
      <c r="O2678" s="149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601"/>
        <v>0</v>
      </c>
      <c r="T2678" s="126">
        <f t="shared" si="602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00"/>
        <v>535.14</v>
      </c>
      <c r="G2679" s="75">
        <f t="shared" si="603"/>
        <v>428.112</v>
      </c>
      <c r="H2679" s="76">
        <v>536</v>
      </c>
      <c r="I2679" s="72"/>
      <c r="J2679" s="72"/>
      <c r="K2679" s="75" t="str">
        <f t="shared" si="596"/>
        <v/>
      </c>
      <c r="L2679" s="72">
        <v>8</v>
      </c>
      <c r="M2679" s="72">
        <v>80</v>
      </c>
      <c r="N2679" s="109" t="s">
        <v>351</v>
      </c>
      <c r="O2679" s="149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601"/>
        <v>0</v>
      </c>
      <c r="T2679" s="126">
        <f t="shared" si="602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6"/>
        <v/>
      </c>
      <c r="L2680" s="72"/>
      <c r="M2680" s="72"/>
      <c r="N2680" s="149"/>
      <c r="O2680" s="149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3"/>
        <v>11.8</v>
      </c>
      <c r="H2681" s="76">
        <v>3690</v>
      </c>
      <c r="I2681" s="72"/>
      <c r="J2681" s="72"/>
      <c r="K2681" s="75" t="str">
        <f t="shared" si="596"/>
        <v/>
      </c>
      <c r="L2681" s="72">
        <v>100</v>
      </c>
      <c r="M2681" s="72">
        <v>2000</v>
      </c>
      <c r="N2681" s="109" t="s">
        <v>351</v>
      </c>
      <c r="O2681" s="149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3"/>
        <v>25.728</v>
      </c>
      <c r="H2682" s="76">
        <v>2890</v>
      </c>
      <c r="I2682" s="72"/>
      <c r="J2682" s="72"/>
      <c r="K2682" s="75" t="str">
        <f t="shared" si="596"/>
        <v/>
      </c>
      <c r="L2682" s="72">
        <v>100</v>
      </c>
      <c r="M2682" s="72">
        <v>1000</v>
      </c>
      <c r="N2682" s="109" t="s">
        <v>351</v>
      </c>
      <c r="O2682" s="149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3"/>
        <v>28.864</v>
      </c>
      <c r="H2683" s="78"/>
      <c r="I2683" s="72"/>
      <c r="J2683" s="72"/>
      <c r="K2683" s="75" t="str">
        <f t="shared" si="596"/>
        <v/>
      </c>
      <c r="L2683" s="72">
        <v>10</v>
      </c>
      <c r="M2683" s="72">
        <v>400</v>
      </c>
      <c r="N2683" s="109" t="s">
        <v>351</v>
      </c>
      <c r="O2683" s="149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3"/>
        <v>14.432</v>
      </c>
      <c r="H2684" s="78"/>
      <c r="I2684" s="72"/>
      <c r="J2684" s="72"/>
      <c r="K2684" s="75" t="str">
        <f t="shared" si="596"/>
        <v/>
      </c>
      <c r="L2684" s="72">
        <v>10</v>
      </c>
      <c r="M2684" s="72">
        <v>400</v>
      </c>
      <c r="N2684" s="109" t="s">
        <v>351</v>
      </c>
      <c r="O2684" s="149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3"/>
        <v>40.128</v>
      </c>
      <c r="H2685" s="78"/>
      <c r="I2685" s="72"/>
      <c r="J2685" s="72"/>
      <c r="K2685" s="75" t="str">
        <f t="shared" si="596"/>
        <v/>
      </c>
      <c r="L2685" s="72">
        <v>10</v>
      </c>
      <c r="M2685" s="72">
        <v>400</v>
      </c>
      <c r="N2685" s="109" t="s">
        <v>351</v>
      </c>
      <c r="O2685" s="149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6"/>
        <v/>
      </c>
      <c r="L2686" s="72"/>
      <c r="M2686" s="72"/>
      <c r="N2686" s="149"/>
      <c r="O2686" s="149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3"/>
        <v>5.92</v>
      </c>
      <c r="H2687" s="78"/>
      <c r="I2687" s="72"/>
      <c r="J2687" s="72"/>
      <c r="K2687" s="75" t="str">
        <f t="shared" si="596"/>
        <v/>
      </c>
      <c r="L2687" s="72">
        <v>50</v>
      </c>
      <c r="M2687" s="72">
        <v>400</v>
      </c>
      <c r="N2687" s="149"/>
      <c r="O2687" s="149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3"/>
        <v>5.92</v>
      </c>
      <c r="H2688" s="78"/>
      <c r="I2688" s="72"/>
      <c r="J2688" s="72"/>
      <c r="K2688" s="75" t="str">
        <f t="shared" si="596"/>
        <v/>
      </c>
      <c r="L2688" s="72">
        <v>50</v>
      </c>
      <c r="M2688" s="72">
        <v>400</v>
      </c>
      <c r="N2688" s="149"/>
      <c r="O2688" s="149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3"/>
        <v>5.616</v>
      </c>
      <c r="H2689" s="78"/>
      <c r="I2689" s="72"/>
      <c r="J2689" s="72"/>
      <c r="K2689" s="75" t="str">
        <f t="shared" si="596"/>
        <v/>
      </c>
      <c r="L2689" s="72">
        <v>50</v>
      </c>
      <c r="M2689" s="72">
        <v>400</v>
      </c>
      <c r="N2689" s="149"/>
      <c r="O2689" s="149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3"/>
        <v>5.616</v>
      </c>
      <c r="H2690" s="78"/>
      <c r="I2690" s="72"/>
      <c r="J2690" s="72"/>
      <c r="K2690" s="75" t="str">
        <f t="shared" si="596"/>
        <v/>
      </c>
      <c r="L2690" s="72">
        <v>50</v>
      </c>
      <c r="M2690" s="72">
        <v>400</v>
      </c>
      <c r="N2690" s="149"/>
      <c r="O2690" s="149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6"/>
        <v/>
      </c>
      <c r="L2691" s="72"/>
      <c r="M2691" s="72"/>
      <c r="N2691" s="149"/>
      <c r="O2691" s="149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4">E2692-E2692*$G$2%</f>
        <v>38.96</v>
      </c>
      <c r="G2692" s="75">
        <f t="shared" si="603"/>
        <v>31.168</v>
      </c>
      <c r="H2692" s="76">
        <v>3440</v>
      </c>
      <c r="I2692" s="72"/>
      <c r="J2692" s="72"/>
      <c r="K2692" s="75" t="str">
        <f t="shared" si="596"/>
        <v/>
      </c>
      <c r="L2692" s="72">
        <v>50</v>
      </c>
      <c r="M2692" s="72">
        <v>200</v>
      </c>
      <c r="N2692" s="109" t="s">
        <v>351</v>
      </c>
      <c r="O2692" s="149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5">Q2692/M2692*D2692</f>
        <v>0</v>
      </c>
      <c r="T2692" s="126">
        <f t="shared" ref="T2692:T2703" si="606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4"/>
        <v>68.19</v>
      </c>
      <c r="G2693" s="75">
        <f t="shared" si="603"/>
        <v>54.552</v>
      </c>
      <c r="H2693" s="76">
        <v>2540</v>
      </c>
      <c r="I2693" s="72"/>
      <c r="J2693" s="72"/>
      <c r="K2693" s="75" t="str">
        <f t="shared" si="596"/>
        <v/>
      </c>
      <c r="L2693" s="72">
        <v>50</v>
      </c>
      <c r="M2693" s="72">
        <v>200</v>
      </c>
      <c r="N2693" s="109" t="s">
        <v>351</v>
      </c>
      <c r="O2693" s="149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5"/>
        <v>0</v>
      </c>
      <c r="T2693" s="126">
        <f t="shared" si="606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4"/>
        <v>52.04</v>
      </c>
      <c r="G2694" s="75">
        <f t="shared" si="603"/>
        <v>41.632</v>
      </c>
      <c r="H2694" s="76">
        <v>2540</v>
      </c>
      <c r="I2694" s="72"/>
      <c r="J2694" s="72"/>
      <c r="K2694" s="75" t="str">
        <f t="shared" si="596"/>
        <v/>
      </c>
      <c r="L2694" s="72">
        <v>50</v>
      </c>
      <c r="M2694" s="72">
        <v>200</v>
      </c>
      <c r="N2694" s="109" t="s">
        <v>351</v>
      </c>
      <c r="O2694" s="149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5"/>
        <v>0</v>
      </c>
      <c r="T2694" s="126">
        <f t="shared" si="606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4"/>
        <v>52.04</v>
      </c>
      <c r="G2695" s="75">
        <f t="shared" si="603"/>
        <v>41.632</v>
      </c>
      <c r="H2695" s="76">
        <v>1390</v>
      </c>
      <c r="I2695" s="72"/>
      <c r="J2695" s="72"/>
      <c r="K2695" s="75" t="str">
        <f t="shared" si="596"/>
        <v/>
      </c>
      <c r="L2695" s="72">
        <v>50</v>
      </c>
      <c r="M2695" s="72">
        <v>200</v>
      </c>
      <c r="N2695" s="109" t="s">
        <v>351</v>
      </c>
      <c r="O2695" s="149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5"/>
        <v>0</v>
      </c>
      <c r="T2695" s="126">
        <f t="shared" si="606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4"/>
        <v>36.87</v>
      </c>
      <c r="G2696" s="75">
        <f t="shared" si="603"/>
        <v>29.496</v>
      </c>
      <c r="H2696" s="76">
        <v>4990</v>
      </c>
      <c r="I2696" s="72"/>
      <c r="J2696" s="72"/>
      <c r="K2696" s="75" t="str">
        <f t="shared" si="596"/>
        <v/>
      </c>
      <c r="L2696" s="72">
        <v>50</v>
      </c>
      <c r="M2696" s="72">
        <v>200</v>
      </c>
      <c r="N2696" s="109" t="s">
        <v>351</v>
      </c>
      <c r="O2696" s="149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5"/>
        <v>0</v>
      </c>
      <c r="T2696" s="126">
        <f t="shared" si="606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4"/>
        <v>46.9</v>
      </c>
      <c r="G2697" s="75">
        <f t="shared" si="603"/>
        <v>37.52</v>
      </c>
      <c r="H2697" s="76">
        <v>2990</v>
      </c>
      <c r="I2697" s="72"/>
      <c r="J2697" s="72"/>
      <c r="K2697" s="75" t="str">
        <f t="shared" si="596"/>
        <v/>
      </c>
      <c r="L2697" s="72">
        <v>50</v>
      </c>
      <c r="M2697" s="72">
        <v>200</v>
      </c>
      <c r="N2697" s="109" t="s">
        <v>351</v>
      </c>
      <c r="O2697" s="149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5"/>
        <v>0</v>
      </c>
      <c r="T2697" s="126">
        <f t="shared" si="606"/>
        <v>0</v>
      </c>
    </row>
    <row r="2698" s="22" customFormat="1" outlineLevel="1" spans="1:20">
      <c r="A2698" s="151" t="s">
        <v>6172</v>
      </c>
      <c r="B2698" s="71" t="s">
        <v>6173</v>
      </c>
      <c r="C2698" s="72" t="s">
        <v>350</v>
      </c>
      <c r="D2698" s="73"/>
      <c r="E2698" s="75"/>
      <c r="F2698" s="75">
        <f t="shared" si="604"/>
        <v>0</v>
      </c>
      <c r="G2698" s="75">
        <f t="shared" si="603"/>
        <v>0</v>
      </c>
      <c r="H2698" s="78"/>
      <c r="I2698" s="72"/>
      <c r="J2698" s="72"/>
      <c r="K2698" s="75" t="str">
        <f t="shared" si="596"/>
        <v/>
      </c>
      <c r="L2698" s="72">
        <v>1</v>
      </c>
      <c r="M2698" s="72">
        <v>400</v>
      </c>
      <c r="N2698" s="149"/>
      <c r="O2698" s="149" t="s">
        <v>6111</v>
      </c>
      <c r="P2698" s="111">
        <v>4620105825672</v>
      </c>
      <c r="Q2698" s="137"/>
      <c r="R2698" s="138"/>
      <c r="S2698" s="125">
        <f t="shared" si="605"/>
        <v>0</v>
      </c>
      <c r="T2698" s="126">
        <f t="shared" si="606"/>
        <v>0</v>
      </c>
    </row>
    <row r="2699" s="22" customFormat="1" outlineLevel="1" spans="1:20">
      <c r="A2699" s="151" t="s">
        <v>6174</v>
      </c>
      <c r="B2699" s="71" t="s">
        <v>6175</v>
      </c>
      <c r="C2699" s="72" t="s">
        <v>350</v>
      </c>
      <c r="D2699" s="73"/>
      <c r="E2699" s="75"/>
      <c r="F2699" s="75">
        <f t="shared" si="604"/>
        <v>0</v>
      </c>
      <c r="G2699" s="75">
        <f t="shared" si="603"/>
        <v>0</v>
      </c>
      <c r="H2699" s="78"/>
      <c r="I2699" s="72"/>
      <c r="J2699" s="72"/>
      <c r="K2699" s="75" t="str">
        <f t="shared" si="596"/>
        <v/>
      </c>
      <c r="L2699" s="72">
        <v>1</v>
      </c>
      <c r="M2699" s="72">
        <v>400</v>
      </c>
      <c r="N2699" s="149"/>
      <c r="O2699" s="149" t="s">
        <v>6111</v>
      </c>
      <c r="P2699" s="111">
        <v>4620105825542</v>
      </c>
      <c r="Q2699" s="137"/>
      <c r="R2699" s="138"/>
      <c r="S2699" s="125">
        <f t="shared" si="605"/>
        <v>0</v>
      </c>
      <c r="T2699" s="126">
        <f t="shared" si="606"/>
        <v>0</v>
      </c>
    </row>
    <row r="2700" s="22" customFormat="1" outlineLevel="1" spans="1:20">
      <c r="A2700" s="151" t="s">
        <v>6176</v>
      </c>
      <c r="B2700" s="71" t="s">
        <v>6177</v>
      </c>
      <c r="C2700" s="72" t="s">
        <v>350</v>
      </c>
      <c r="D2700" s="73"/>
      <c r="E2700" s="75"/>
      <c r="F2700" s="75">
        <f t="shared" si="604"/>
        <v>0</v>
      </c>
      <c r="G2700" s="75">
        <f t="shared" si="603"/>
        <v>0</v>
      </c>
      <c r="H2700" s="78"/>
      <c r="I2700" s="72"/>
      <c r="J2700" s="72"/>
      <c r="K2700" s="75" t="str">
        <f t="shared" si="596"/>
        <v/>
      </c>
      <c r="L2700" s="72">
        <v>1</v>
      </c>
      <c r="M2700" s="72">
        <v>400</v>
      </c>
      <c r="N2700" s="149"/>
      <c r="O2700" s="149" t="s">
        <v>6111</v>
      </c>
      <c r="P2700" s="111">
        <v>4620105825689</v>
      </c>
      <c r="Q2700" s="137"/>
      <c r="R2700" s="138"/>
      <c r="S2700" s="125">
        <f t="shared" si="605"/>
        <v>0</v>
      </c>
      <c r="T2700" s="126">
        <f t="shared" si="606"/>
        <v>0</v>
      </c>
    </row>
    <row r="2701" s="22" customFormat="1" outlineLevel="1" spans="1:20">
      <c r="A2701" s="151" t="s">
        <v>6178</v>
      </c>
      <c r="B2701" s="71" t="s">
        <v>6179</v>
      </c>
      <c r="C2701" s="72" t="s">
        <v>350</v>
      </c>
      <c r="D2701" s="73"/>
      <c r="E2701" s="75"/>
      <c r="F2701" s="75">
        <f t="shared" si="604"/>
        <v>0</v>
      </c>
      <c r="G2701" s="75">
        <f t="shared" si="603"/>
        <v>0</v>
      </c>
      <c r="H2701" s="78"/>
      <c r="I2701" s="72"/>
      <c r="J2701" s="72"/>
      <c r="K2701" s="75" t="str">
        <f t="shared" si="596"/>
        <v/>
      </c>
      <c r="L2701" s="72">
        <v>1</v>
      </c>
      <c r="M2701" s="72">
        <v>400</v>
      </c>
      <c r="N2701" s="149"/>
      <c r="O2701" s="149" t="s">
        <v>6111</v>
      </c>
      <c r="P2701" s="111">
        <v>4620105825696</v>
      </c>
      <c r="Q2701" s="137"/>
      <c r="R2701" s="138"/>
      <c r="S2701" s="125">
        <f t="shared" si="605"/>
        <v>0</v>
      </c>
      <c r="T2701" s="126">
        <f t="shared" si="606"/>
        <v>0</v>
      </c>
    </row>
    <row r="2702" s="22" customFormat="1" outlineLevel="1" spans="1:20">
      <c r="A2702" s="151" t="s">
        <v>6180</v>
      </c>
      <c r="B2702" s="71" t="s">
        <v>6181</v>
      </c>
      <c r="C2702" s="72" t="s">
        <v>350</v>
      </c>
      <c r="D2702" s="73"/>
      <c r="E2702" s="75"/>
      <c r="F2702" s="75">
        <f t="shared" si="604"/>
        <v>0</v>
      </c>
      <c r="G2702" s="75">
        <f t="shared" si="603"/>
        <v>0</v>
      </c>
      <c r="H2702" s="78"/>
      <c r="I2702" s="72"/>
      <c r="J2702" s="72"/>
      <c r="K2702" s="75" t="str">
        <f t="shared" si="596"/>
        <v/>
      </c>
      <c r="L2702" s="72">
        <v>1</v>
      </c>
      <c r="M2702" s="72">
        <v>400</v>
      </c>
      <c r="N2702" s="149"/>
      <c r="O2702" s="149" t="s">
        <v>6111</v>
      </c>
      <c r="P2702" s="111">
        <v>4620105825702</v>
      </c>
      <c r="Q2702" s="137"/>
      <c r="R2702" s="138"/>
      <c r="S2702" s="125">
        <f t="shared" si="605"/>
        <v>0</v>
      </c>
      <c r="T2702" s="126">
        <f t="shared" si="606"/>
        <v>0</v>
      </c>
    </row>
    <row r="2703" s="22" customFormat="1" outlineLevel="1" spans="1:20">
      <c r="A2703" s="151" t="s">
        <v>6182</v>
      </c>
      <c r="B2703" s="71" t="s">
        <v>6183</v>
      </c>
      <c r="C2703" s="72" t="s">
        <v>350</v>
      </c>
      <c r="D2703" s="73"/>
      <c r="E2703" s="75"/>
      <c r="F2703" s="75">
        <f t="shared" si="604"/>
        <v>0</v>
      </c>
      <c r="G2703" s="75">
        <f t="shared" si="603"/>
        <v>0</v>
      </c>
      <c r="H2703" s="78"/>
      <c r="I2703" s="72"/>
      <c r="J2703" s="72"/>
      <c r="K2703" s="75" t="str">
        <f t="shared" si="596"/>
        <v/>
      </c>
      <c r="L2703" s="72">
        <v>1</v>
      </c>
      <c r="M2703" s="72">
        <v>400</v>
      </c>
      <c r="N2703" s="149"/>
      <c r="O2703" s="149" t="s">
        <v>6111</v>
      </c>
      <c r="P2703" s="111">
        <v>4620105825719</v>
      </c>
      <c r="Q2703" s="137"/>
      <c r="R2703" s="138"/>
      <c r="S2703" s="125">
        <f t="shared" si="605"/>
        <v>0</v>
      </c>
      <c r="T2703" s="126">
        <f t="shared" si="606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6"/>
        <v/>
      </c>
      <c r="L2704" s="72"/>
      <c r="M2704" s="72"/>
      <c r="N2704" s="149"/>
      <c r="O2704" s="149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7">E2705-E2705*$G$2%</f>
        <v>100.16</v>
      </c>
      <c r="G2705" s="75">
        <f t="shared" si="603"/>
        <v>80.128</v>
      </c>
      <c r="H2705" s="78"/>
      <c r="I2705" s="72"/>
      <c r="J2705" s="72"/>
      <c r="K2705" s="75" t="str">
        <f t="shared" si="596"/>
        <v/>
      </c>
      <c r="L2705" s="72">
        <v>10</v>
      </c>
      <c r="M2705" s="72">
        <v>400</v>
      </c>
      <c r="N2705" s="149"/>
      <c r="O2705" s="149" t="s">
        <v>6111</v>
      </c>
      <c r="P2705" s="111">
        <v>4620105822657</v>
      </c>
      <c r="Q2705" s="137"/>
      <c r="R2705" s="138"/>
      <c r="S2705" s="125">
        <f t="shared" ref="S2705:S2710" si="608">Q2705/M2705*D2705</f>
        <v>0</v>
      </c>
      <c r="T2705" s="126">
        <f t="shared" ref="T2705:T2710" si="609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7"/>
        <v>43.25</v>
      </c>
      <c r="G2706" s="75">
        <f t="shared" si="603"/>
        <v>34.6</v>
      </c>
      <c r="H2706" s="78"/>
      <c r="I2706" s="72"/>
      <c r="J2706" s="72"/>
      <c r="K2706" s="75" t="str">
        <f t="shared" si="596"/>
        <v/>
      </c>
      <c r="L2706" s="72">
        <v>10</v>
      </c>
      <c r="M2706" s="72">
        <v>400</v>
      </c>
      <c r="N2706" s="149"/>
      <c r="O2706" s="149" t="s">
        <v>6111</v>
      </c>
      <c r="P2706" s="111">
        <v>4620105822664</v>
      </c>
      <c r="Q2706" s="137"/>
      <c r="R2706" s="138"/>
      <c r="S2706" s="125">
        <f t="shared" si="608"/>
        <v>0</v>
      </c>
      <c r="T2706" s="126">
        <f t="shared" si="609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7"/>
        <v>80.06</v>
      </c>
      <c r="G2707" s="75">
        <f t="shared" si="603"/>
        <v>64.048</v>
      </c>
      <c r="H2707" s="78"/>
      <c r="I2707" s="72"/>
      <c r="J2707" s="72"/>
      <c r="K2707" s="75" t="str">
        <f t="shared" si="596"/>
        <v/>
      </c>
      <c r="L2707" s="72">
        <v>10</v>
      </c>
      <c r="M2707" s="72">
        <v>400</v>
      </c>
      <c r="N2707" s="149"/>
      <c r="O2707" s="149" t="s">
        <v>6111</v>
      </c>
      <c r="P2707" s="111">
        <v>4620105822671</v>
      </c>
      <c r="Q2707" s="137"/>
      <c r="R2707" s="138"/>
      <c r="S2707" s="125">
        <f t="shared" si="608"/>
        <v>0</v>
      </c>
      <c r="T2707" s="126">
        <f t="shared" si="609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7"/>
        <v>44.17</v>
      </c>
      <c r="G2708" s="75">
        <f t="shared" si="603"/>
        <v>35.336</v>
      </c>
      <c r="H2708" s="78"/>
      <c r="I2708" s="72"/>
      <c r="J2708" s="72"/>
      <c r="K2708" s="75" t="str">
        <f t="shared" si="596"/>
        <v/>
      </c>
      <c r="L2708" s="72">
        <v>10</v>
      </c>
      <c r="M2708" s="72">
        <v>400</v>
      </c>
      <c r="N2708" s="149"/>
      <c r="O2708" s="149" t="s">
        <v>6111</v>
      </c>
      <c r="P2708" s="111">
        <v>4620105822688</v>
      </c>
      <c r="Q2708" s="137"/>
      <c r="R2708" s="138"/>
      <c r="S2708" s="125">
        <f t="shared" si="608"/>
        <v>0</v>
      </c>
      <c r="T2708" s="126">
        <f t="shared" si="609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7"/>
        <v>55.18</v>
      </c>
      <c r="G2709" s="75">
        <f t="shared" si="603"/>
        <v>44.144</v>
      </c>
      <c r="H2709" s="78"/>
      <c r="I2709" s="72"/>
      <c r="J2709" s="72"/>
      <c r="K2709" s="75" t="str">
        <f t="shared" si="596"/>
        <v/>
      </c>
      <c r="L2709" s="72">
        <v>10</v>
      </c>
      <c r="M2709" s="72">
        <v>400</v>
      </c>
      <c r="N2709" s="149"/>
      <c r="O2709" s="149" t="s">
        <v>6111</v>
      </c>
      <c r="P2709" s="111">
        <v>4620105822695</v>
      </c>
      <c r="Q2709" s="137"/>
      <c r="R2709" s="138"/>
      <c r="S2709" s="125">
        <f t="shared" si="608"/>
        <v>0</v>
      </c>
      <c r="T2709" s="126">
        <f t="shared" si="609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7"/>
        <v>60.03</v>
      </c>
      <c r="G2710" s="75">
        <f t="shared" si="603"/>
        <v>48.024</v>
      </c>
      <c r="H2710" s="78"/>
      <c r="I2710" s="72"/>
      <c r="J2710" s="72"/>
      <c r="K2710" s="75" t="str">
        <f t="shared" si="596"/>
        <v/>
      </c>
      <c r="L2710" s="72">
        <v>10</v>
      </c>
      <c r="M2710" s="72">
        <v>400</v>
      </c>
      <c r="N2710" s="149"/>
      <c r="O2710" s="149" t="s">
        <v>6111</v>
      </c>
      <c r="P2710" s="111">
        <v>4620105822701</v>
      </c>
      <c r="Q2710" s="137"/>
      <c r="R2710" s="138"/>
      <c r="S2710" s="125">
        <f t="shared" si="608"/>
        <v>0</v>
      </c>
      <c r="T2710" s="126">
        <f t="shared" si="609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6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61"/>
      <c r="D2712" s="73"/>
      <c r="E2712" s="75"/>
      <c r="F2712" s="75"/>
      <c r="G2712" s="75"/>
      <c r="H2712" s="78"/>
      <c r="I2712" s="107"/>
      <c r="J2712" s="107"/>
      <c r="K2712" s="75" t="str">
        <f t="shared" si="596"/>
        <v/>
      </c>
      <c r="L2712" s="72"/>
      <c r="M2712" s="72"/>
      <c r="N2712" s="149"/>
      <c r="O2712" s="149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10">E2713-E2713*$G$2%</f>
        <v>88.7</v>
      </c>
      <c r="G2713" s="75">
        <f t="shared" si="603"/>
        <v>70.96</v>
      </c>
      <c r="H2713" s="76">
        <v>1540</v>
      </c>
      <c r="I2713" s="72"/>
      <c r="J2713" s="72"/>
      <c r="K2713" s="75" t="str">
        <f t="shared" si="596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6" t="s">
        <v>6200</v>
      </c>
      <c r="Q2713" s="137">
        <v>17.5</v>
      </c>
      <c r="R2713" s="138">
        <v>0.0361</v>
      </c>
      <c r="S2713" s="125">
        <f t="shared" ref="S2713:S2741" si="611">Q2713/M2713*D2713</f>
        <v>0</v>
      </c>
      <c r="T2713" s="126">
        <f t="shared" ref="T2713:T2741" si="612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10"/>
        <v>80.2</v>
      </c>
      <c r="G2714" s="75">
        <f t="shared" si="603"/>
        <v>64.16</v>
      </c>
      <c r="H2714" s="76">
        <v>928</v>
      </c>
      <c r="I2714" s="72"/>
      <c r="J2714" s="72"/>
      <c r="K2714" s="75" t="str">
        <f t="shared" si="596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6" t="s">
        <v>6203</v>
      </c>
      <c r="Q2714" s="137">
        <v>17.5</v>
      </c>
      <c r="R2714" s="138">
        <v>0.065472</v>
      </c>
      <c r="S2714" s="125">
        <f t="shared" si="611"/>
        <v>0</v>
      </c>
      <c r="T2714" s="126">
        <f t="shared" si="612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10"/>
        <v>80.2</v>
      </c>
      <c r="G2715" s="75">
        <f t="shared" si="603"/>
        <v>64.16</v>
      </c>
      <c r="H2715" s="76">
        <v>1339</v>
      </c>
      <c r="I2715" s="72"/>
      <c r="J2715" s="72"/>
      <c r="K2715" s="75" t="str">
        <f t="shared" si="596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6" t="s">
        <v>6206</v>
      </c>
      <c r="Q2715" s="137">
        <v>17.5</v>
      </c>
      <c r="R2715" s="138">
        <v>0.065472</v>
      </c>
      <c r="S2715" s="125">
        <f t="shared" si="611"/>
        <v>0</v>
      </c>
      <c r="T2715" s="126">
        <f t="shared" si="612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10"/>
        <v>80.2</v>
      </c>
      <c r="G2716" s="75">
        <f t="shared" si="603"/>
        <v>64.16</v>
      </c>
      <c r="H2716" s="76">
        <v>1749</v>
      </c>
      <c r="I2716" s="72"/>
      <c r="J2716" s="72"/>
      <c r="K2716" s="75" t="str">
        <f t="shared" si="596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6" t="s">
        <v>6209</v>
      </c>
      <c r="Q2716" s="137">
        <v>17.5</v>
      </c>
      <c r="R2716" s="138">
        <v>0.065472</v>
      </c>
      <c r="S2716" s="125">
        <f t="shared" si="611"/>
        <v>0</v>
      </c>
      <c r="T2716" s="126">
        <f t="shared" si="612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10"/>
        <v>100.76</v>
      </c>
      <c r="G2717" s="75">
        <f t="shared" si="603"/>
        <v>80.608</v>
      </c>
      <c r="H2717" s="76">
        <v>978</v>
      </c>
      <c r="I2717" s="72"/>
      <c r="J2717" s="72"/>
      <c r="K2717" s="75" t="str">
        <f t="shared" si="596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6" t="s">
        <v>6212</v>
      </c>
      <c r="Q2717" s="137">
        <v>17.5</v>
      </c>
      <c r="R2717" s="138">
        <v>0.065472</v>
      </c>
      <c r="S2717" s="125">
        <f t="shared" si="611"/>
        <v>0</v>
      </c>
      <c r="T2717" s="126">
        <f t="shared" si="612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10"/>
        <v>98.42</v>
      </c>
      <c r="G2718" s="75">
        <f t="shared" si="603"/>
        <v>78.736</v>
      </c>
      <c r="H2718" s="76">
        <v>1560</v>
      </c>
      <c r="I2718" s="72"/>
      <c r="J2718" s="72"/>
      <c r="K2718" s="75" t="str">
        <f t="shared" si="596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6" t="s">
        <v>6215</v>
      </c>
      <c r="Q2718" s="137">
        <v>17.5</v>
      </c>
      <c r="R2718" s="138">
        <v>0.065472</v>
      </c>
      <c r="S2718" s="125">
        <f t="shared" si="611"/>
        <v>0</v>
      </c>
      <c r="T2718" s="126">
        <f t="shared" si="612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10"/>
        <v>101.29</v>
      </c>
      <c r="G2719" s="75">
        <f t="shared" si="603"/>
        <v>81.032</v>
      </c>
      <c r="H2719" s="76">
        <v>630</v>
      </c>
      <c r="I2719" s="72"/>
      <c r="J2719" s="72"/>
      <c r="K2719" s="75" t="str">
        <f t="shared" si="596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6" t="s">
        <v>6218</v>
      </c>
      <c r="Q2719" s="137">
        <v>17.5</v>
      </c>
      <c r="R2719" s="138">
        <v>0.065472</v>
      </c>
      <c r="S2719" s="125">
        <f t="shared" si="611"/>
        <v>0</v>
      </c>
      <c r="T2719" s="126">
        <f t="shared" si="612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10"/>
        <v>100.76</v>
      </c>
      <c r="G2720" s="75">
        <f t="shared" si="603"/>
        <v>80.608</v>
      </c>
      <c r="H2720" s="76">
        <v>1290</v>
      </c>
      <c r="I2720" s="72"/>
      <c r="J2720" s="72"/>
      <c r="K2720" s="75" t="str">
        <f t="shared" si="596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6" t="s">
        <v>6221</v>
      </c>
      <c r="Q2720" s="137">
        <v>17.5</v>
      </c>
      <c r="R2720" s="138">
        <v>0.065472</v>
      </c>
      <c r="S2720" s="125">
        <f t="shared" si="611"/>
        <v>0</v>
      </c>
      <c r="T2720" s="126">
        <f t="shared" si="612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10"/>
        <v>100.76</v>
      </c>
      <c r="G2721" s="75">
        <f t="shared" si="603"/>
        <v>80.608</v>
      </c>
      <c r="H2721" s="76">
        <v>1390</v>
      </c>
      <c r="I2721" s="72"/>
      <c r="J2721" s="72"/>
      <c r="K2721" s="75" t="str">
        <f t="shared" si="596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11"/>
        <v>0</v>
      </c>
      <c r="T2721" s="126">
        <f t="shared" si="612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10"/>
        <v>98.14</v>
      </c>
      <c r="G2722" s="75">
        <f t="shared" si="603"/>
        <v>78.512</v>
      </c>
      <c r="H2722" s="76">
        <v>1001</v>
      </c>
      <c r="I2722" s="72"/>
      <c r="J2722" s="72"/>
      <c r="K2722" s="75" t="str">
        <f t="shared" si="596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6" t="s">
        <v>6226</v>
      </c>
      <c r="Q2722" s="137">
        <v>17.5</v>
      </c>
      <c r="R2722" s="138">
        <v>0.065472</v>
      </c>
      <c r="S2722" s="125">
        <f t="shared" si="611"/>
        <v>0</v>
      </c>
      <c r="T2722" s="126">
        <f t="shared" si="612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10"/>
        <v>95.15</v>
      </c>
      <c r="G2723" s="75">
        <f t="shared" si="603"/>
        <v>76.12</v>
      </c>
      <c r="H2723" s="76">
        <v>1180</v>
      </c>
      <c r="I2723" s="72"/>
      <c r="J2723" s="72"/>
      <c r="K2723" s="75" t="str">
        <f t="shared" si="596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6" t="s">
        <v>6229</v>
      </c>
      <c r="Q2723" s="137">
        <v>17.5</v>
      </c>
      <c r="R2723" s="138">
        <v>0.065472</v>
      </c>
      <c r="S2723" s="125">
        <f t="shared" si="611"/>
        <v>0</v>
      </c>
      <c r="T2723" s="126">
        <f t="shared" si="612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10"/>
        <v>101.29</v>
      </c>
      <c r="G2724" s="75">
        <f t="shared" si="603"/>
        <v>81.032</v>
      </c>
      <c r="H2724" s="76">
        <v>880</v>
      </c>
      <c r="I2724" s="72"/>
      <c r="J2724" s="72"/>
      <c r="K2724" s="75" t="str">
        <f t="shared" si="596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6" t="s">
        <v>6232</v>
      </c>
      <c r="Q2724" s="137">
        <v>17.5</v>
      </c>
      <c r="R2724" s="138">
        <v>0.065472</v>
      </c>
      <c r="S2724" s="125">
        <f t="shared" si="611"/>
        <v>0</v>
      </c>
      <c r="T2724" s="126">
        <f t="shared" si="612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10"/>
        <v>100.76</v>
      </c>
      <c r="G2725" s="75">
        <f t="shared" si="603"/>
        <v>80.608</v>
      </c>
      <c r="H2725" s="76">
        <v>1170</v>
      </c>
      <c r="I2725" s="72"/>
      <c r="J2725" s="72"/>
      <c r="K2725" s="75" t="str">
        <f t="shared" si="596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6" t="s">
        <v>6235</v>
      </c>
      <c r="Q2725" s="137">
        <v>17.5</v>
      </c>
      <c r="R2725" s="138">
        <v>0.065472</v>
      </c>
      <c r="S2725" s="125">
        <f t="shared" si="611"/>
        <v>0</v>
      </c>
      <c r="T2725" s="126">
        <f t="shared" si="612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10"/>
        <v>100.76</v>
      </c>
      <c r="G2726" s="75">
        <f t="shared" si="603"/>
        <v>80.608</v>
      </c>
      <c r="H2726" s="76">
        <v>1030</v>
      </c>
      <c r="I2726" s="72"/>
      <c r="J2726" s="72"/>
      <c r="K2726" s="75" t="str">
        <f t="shared" si="596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6" t="s">
        <v>6238</v>
      </c>
      <c r="Q2726" s="137">
        <v>17.5</v>
      </c>
      <c r="R2726" s="138">
        <v>0.065472</v>
      </c>
      <c r="S2726" s="125">
        <f t="shared" si="611"/>
        <v>0</v>
      </c>
      <c r="T2726" s="126">
        <f t="shared" si="612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10"/>
        <v>98.14</v>
      </c>
      <c r="G2727" s="75">
        <f t="shared" si="603"/>
        <v>78.512</v>
      </c>
      <c r="H2727" s="76">
        <v>1100</v>
      </c>
      <c r="I2727" s="72"/>
      <c r="J2727" s="72"/>
      <c r="K2727" s="75" t="str">
        <f t="shared" si="596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6" t="s">
        <v>6241</v>
      </c>
      <c r="Q2727" s="137">
        <v>17.5</v>
      </c>
      <c r="R2727" s="138">
        <v>0.065472</v>
      </c>
      <c r="S2727" s="125">
        <f t="shared" si="611"/>
        <v>0</v>
      </c>
      <c r="T2727" s="126">
        <f t="shared" si="612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10"/>
        <v>95.15</v>
      </c>
      <c r="G2728" s="75">
        <f t="shared" si="603"/>
        <v>76.12</v>
      </c>
      <c r="H2728" s="76">
        <v>1950</v>
      </c>
      <c r="I2728" s="72"/>
      <c r="J2728" s="72"/>
      <c r="K2728" s="75" t="str">
        <f t="shared" si="596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6" t="s">
        <v>6244</v>
      </c>
      <c r="Q2728" s="137">
        <v>17.5</v>
      </c>
      <c r="R2728" s="138">
        <v>0.065472</v>
      </c>
      <c r="S2728" s="125">
        <f t="shared" si="611"/>
        <v>0</v>
      </c>
      <c r="T2728" s="126">
        <f t="shared" si="612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10"/>
        <v>101.29</v>
      </c>
      <c r="G2729" s="75">
        <f t="shared" si="603"/>
        <v>81.032</v>
      </c>
      <c r="H2729" s="76">
        <v>1900</v>
      </c>
      <c r="I2729" s="72"/>
      <c r="J2729" s="72"/>
      <c r="K2729" s="75" t="str">
        <f t="shared" si="596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11"/>
        <v>0</v>
      </c>
      <c r="T2729" s="126">
        <f t="shared" si="612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10"/>
        <v>100.76</v>
      </c>
      <c r="G2730" s="75">
        <f t="shared" si="603"/>
        <v>80.608</v>
      </c>
      <c r="H2730" s="76">
        <v>1680</v>
      </c>
      <c r="I2730" s="72"/>
      <c r="J2730" s="72"/>
      <c r="K2730" s="75" t="str">
        <f t="shared" ref="K2730:K2793" si="613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11"/>
        <v>0</v>
      </c>
      <c r="T2730" s="126">
        <f t="shared" si="612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10"/>
        <v>100.76</v>
      </c>
      <c r="G2731" s="75">
        <f t="shared" si="603"/>
        <v>80.608</v>
      </c>
      <c r="H2731" s="76">
        <v>1970</v>
      </c>
      <c r="I2731" s="72"/>
      <c r="J2731" s="72"/>
      <c r="K2731" s="75" t="str">
        <f t="shared" si="613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6" t="s">
        <v>6251</v>
      </c>
      <c r="Q2731" s="137">
        <v>17.5</v>
      </c>
      <c r="R2731" s="138">
        <v>0.065472</v>
      </c>
      <c r="S2731" s="125">
        <f t="shared" si="611"/>
        <v>0</v>
      </c>
      <c r="T2731" s="126">
        <f t="shared" si="612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10"/>
        <v>98.14</v>
      </c>
      <c r="G2732" s="75">
        <f t="shared" si="603"/>
        <v>78.512</v>
      </c>
      <c r="H2732" s="76">
        <v>1810</v>
      </c>
      <c r="I2732" s="72"/>
      <c r="J2732" s="72"/>
      <c r="K2732" s="75" t="str">
        <f t="shared" si="613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6" t="s">
        <v>6254</v>
      </c>
      <c r="Q2732" s="137">
        <v>17.5</v>
      </c>
      <c r="R2732" s="138">
        <v>0.065472</v>
      </c>
      <c r="S2732" s="125">
        <f t="shared" si="611"/>
        <v>0</v>
      </c>
      <c r="T2732" s="126">
        <f t="shared" si="612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10"/>
        <v>95.15</v>
      </c>
      <c r="G2733" s="75">
        <f t="shared" si="603"/>
        <v>76.12</v>
      </c>
      <c r="H2733" s="76">
        <v>1630</v>
      </c>
      <c r="I2733" s="72"/>
      <c r="J2733" s="72"/>
      <c r="K2733" s="75" t="str">
        <f t="shared" si="613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11"/>
        <v>0</v>
      </c>
      <c r="T2733" s="126">
        <f t="shared" si="612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10"/>
        <v>101.29</v>
      </c>
      <c r="G2734" s="75">
        <f t="shared" si="603"/>
        <v>81.032</v>
      </c>
      <c r="H2734" s="76">
        <v>1450</v>
      </c>
      <c r="I2734" s="72"/>
      <c r="J2734" s="72"/>
      <c r="K2734" s="75" t="str">
        <f t="shared" si="613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11"/>
        <v>0</v>
      </c>
      <c r="T2734" s="126">
        <f t="shared" si="612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10"/>
        <v>100.76</v>
      </c>
      <c r="G2735" s="75">
        <f t="shared" si="603"/>
        <v>80.608</v>
      </c>
      <c r="H2735" s="76">
        <v>1640</v>
      </c>
      <c r="I2735" s="72"/>
      <c r="J2735" s="72"/>
      <c r="K2735" s="75" t="str">
        <f t="shared" si="613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11"/>
        <v>0</v>
      </c>
      <c r="T2735" s="126">
        <f t="shared" si="612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10"/>
        <v>100.76</v>
      </c>
      <c r="G2736" s="75">
        <f t="shared" si="603"/>
        <v>80.608</v>
      </c>
      <c r="H2736" s="76">
        <v>3480</v>
      </c>
      <c r="I2736" s="72"/>
      <c r="J2736" s="72"/>
      <c r="K2736" s="75" t="str">
        <f t="shared" si="613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11"/>
        <v>0</v>
      </c>
      <c r="T2736" s="126">
        <f t="shared" si="612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10"/>
        <v>95.2</v>
      </c>
      <c r="G2737" s="75">
        <f t="shared" si="603"/>
        <v>76.16</v>
      </c>
      <c r="H2737" s="76">
        <v>3800</v>
      </c>
      <c r="I2737" s="72"/>
      <c r="J2737" s="72"/>
      <c r="K2737" s="75" t="str">
        <f t="shared" si="613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6" t="s">
        <v>6265</v>
      </c>
      <c r="Q2737" s="137">
        <v>17.5</v>
      </c>
      <c r="R2737" s="138">
        <v>0.065472</v>
      </c>
      <c r="S2737" s="125">
        <f t="shared" si="611"/>
        <v>0</v>
      </c>
      <c r="T2737" s="126">
        <f t="shared" si="612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10"/>
        <v>86.7</v>
      </c>
      <c r="G2738" s="75">
        <f t="shared" si="603"/>
        <v>69.36</v>
      </c>
      <c r="H2738" s="76">
        <v>1915</v>
      </c>
      <c r="I2738" s="72"/>
      <c r="J2738" s="72"/>
      <c r="K2738" s="75" t="str">
        <f t="shared" si="613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6" t="s">
        <v>6268</v>
      </c>
      <c r="Q2738" s="137">
        <v>17.5</v>
      </c>
      <c r="R2738" s="138">
        <v>0.065472</v>
      </c>
      <c r="S2738" s="125">
        <f t="shared" si="611"/>
        <v>0</v>
      </c>
      <c r="T2738" s="126">
        <f t="shared" si="612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10"/>
        <v>92.1</v>
      </c>
      <c r="G2739" s="75">
        <f t="shared" si="603"/>
        <v>73.68</v>
      </c>
      <c r="H2739" s="78"/>
      <c r="I2739" s="72"/>
      <c r="J2739" s="72"/>
      <c r="K2739" s="75" t="str">
        <f t="shared" si="613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11"/>
        <v>0</v>
      </c>
      <c r="T2739" s="126">
        <f t="shared" si="612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10"/>
        <v>92.1</v>
      </c>
      <c r="G2740" s="75">
        <f t="shared" si="603"/>
        <v>73.68</v>
      </c>
      <c r="H2740" s="76">
        <v>370</v>
      </c>
      <c r="I2740" s="72"/>
      <c r="J2740" s="72"/>
      <c r="K2740" s="75" t="str">
        <f t="shared" si="613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11"/>
        <v>0</v>
      </c>
      <c r="T2740" s="126">
        <f t="shared" si="612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10"/>
        <v>92.1</v>
      </c>
      <c r="G2741" s="75">
        <f t="shared" si="603"/>
        <v>73.68</v>
      </c>
      <c r="H2741" s="76">
        <v>1468</v>
      </c>
      <c r="I2741" s="72"/>
      <c r="J2741" s="72"/>
      <c r="K2741" s="75" t="str">
        <f t="shared" si="613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6" t="s">
        <v>6277</v>
      </c>
      <c r="Q2741" s="137">
        <v>17.5</v>
      </c>
      <c r="R2741" s="138">
        <v>0.065472</v>
      </c>
      <c r="S2741" s="125">
        <f t="shared" si="611"/>
        <v>0</v>
      </c>
      <c r="T2741" s="126">
        <f t="shared" si="612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3"/>
        <v/>
      </c>
      <c r="L2742" s="72"/>
      <c r="M2742" s="72"/>
      <c r="N2742" s="149"/>
      <c r="O2742" s="149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2" t="s">
        <v>6279</v>
      </c>
      <c r="C2743" s="72" t="s">
        <v>350</v>
      </c>
      <c r="D2743" s="73"/>
      <c r="E2743" s="75">
        <v>285.47</v>
      </c>
      <c r="F2743" s="75">
        <f t="shared" ref="F2743:F2751" si="614">E2743-E2743*$G$2%</f>
        <v>285.47</v>
      </c>
      <c r="G2743" s="75">
        <f t="shared" ref="G2743:G2751" si="615">E2743-(20*E2743/100)</f>
        <v>228.376</v>
      </c>
      <c r="H2743" s="76">
        <v>159</v>
      </c>
      <c r="I2743" s="72"/>
      <c r="J2743" s="72"/>
      <c r="K2743" s="75" t="str">
        <f t="shared" si="613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6" t="s">
        <v>6280</v>
      </c>
      <c r="Q2743" s="137">
        <v>12</v>
      </c>
      <c r="R2743" s="138">
        <v>0.037587</v>
      </c>
      <c r="S2743" s="125">
        <f t="shared" ref="S2743:S2751" si="616">Q2743/M2743*D2743</f>
        <v>0</v>
      </c>
      <c r="T2743" s="126">
        <f t="shared" ref="T2743:T2751" si="617">R2743/M2743*D2743</f>
        <v>0</v>
      </c>
    </row>
    <row r="2744" s="22" customFormat="1" outlineLevel="1" spans="1:20">
      <c r="A2744" s="84" t="s">
        <v>6281</v>
      </c>
      <c r="B2744" s="172" t="s">
        <v>6282</v>
      </c>
      <c r="C2744" s="72" t="s">
        <v>350</v>
      </c>
      <c r="D2744" s="73"/>
      <c r="E2744" s="75">
        <v>285.47</v>
      </c>
      <c r="F2744" s="75">
        <f t="shared" si="614"/>
        <v>285.47</v>
      </c>
      <c r="G2744" s="75">
        <f t="shared" si="615"/>
        <v>228.376</v>
      </c>
      <c r="H2744" s="76">
        <v>380</v>
      </c>
      <c r="I2744" s="72"/>
      <c r="J2744" s="72"/>
      <c r="K2744" s="75" t="str">
        <f t="shared" si="613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6" t="s">
        <v>6283</v>
      </c>
      <c r="Q2744" s="137">
        <v>12</v>
      </c>
      <c r="R2744" s="138">
        <v>0.037587</v>
      </c>
      <c r="S2744" s="125">
        <f t="shared" si="616"/>
        <v>0</v>
      </c>
      <c r="T2744" s="126">
        <f t="shared" si="617"/>
        <v>0</v>
      </c>
    </row>
    <row r="2745" s="22" customFormat="1" outlineLevel="1" spans="1:20">
      <c r="A2745" s="84" t="s">
        <v>6284</v>
      </c>
      <c r="B2745" s="172" t="s">
        <v>6285</v>
      </c>
      <c r="C2745" s="72" t="s">
        <v>350</v>
      </c>
      <c r="D2745" s="73"/>
      <c r="E2745" s="75">
        <v>285.47</v>
      </c>
      <c r="F2745" s="75">
        <f t="shared" si="614"/>
        <v>285.47</v>
      </c>
      <c r="G2745" s="75">
        <f t="shared" si="615"/>
        <v>228.376</v>
      </c>
      <c r="H2745" s="76">
        <v>569</v>
      </c>
      <c r="I2745" s="72"/>
      <c r="J2745" s="72"/>
      <c r="K2745" s="75" t="str">
        <f t="shared" si="613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6" t="s">
        <v>6286</v>
      </c>
      <c r="Q2745" s="137">
        <v>12</v>
      </c>
      <c r="R2745" s="138">
        <v>0.037587</v>
      </c>
      <c r="S2745" s="125">
        <f t="shared" si="616"/>
        <v>0</v>
      </c>
      <c r="T2745" s="126">
        <f t="shared" si="617"/>
        <v>0</v>
      </c>
    </row>
    <row r="2746" s="22" customFormat="1" outlineLevel="1" spans="1:20">
      <c r="A2746" s="84" t="s">
        <v>6287</v>
      </c>
      <c r="B2746" s="172" t="s">
        <v>6288</v>
      </c>
      <c r="C2746" s="72" t="s">
        <v>350</v>
      </c>
      <c r="D2746" s="73"/>
      <c r="E2746" s="75">
        <v>478.36</v>
      </c>
      <c r="F2746" s="75">
        <f t="shared" si="614"/>
        <v>478.36</v>
      </c>
      <c r="G2746" s="75">
        <f t="shared" si="615"/>
        <v>382.688</v>
      </c>
      <c r="H2746" s="76">
        <v>386</v>
      </c>
      <c r="I2746" s="72"/>
      <c r="J2746" s="72"/>
      <c r="K2746" s="75" t="str">
        <f t="shared" si="613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6" t="s">
        <v>6289</v>
      </c>
      <c r="Q2746" s="137">
        <v>26</v>
      </c>
      <c r="R2746" s="138">
        <v>0.0601594</v>
      </c>
      <c r="S2746" s="125">
        <f t="shared" si="616"/>
        <v>0</v>
      </c>
      <c r="T2746" s="126">
        <f t="shared" si="617"/>
        <v>0</v>
      </c>
    </row>
    <row r="2747" s="22" customFormat="1" outlineLevel="1" spans="1:20">
      <c r="A2747" s="84" t="s">
        <v>6290</v>
      </c>
      <c r="B2747" s="172" t="s">
        <v>6291</v>
      </c>
      <c r="C2747" s="72" t="s">
        <v>350</v>
      </c>
      <c r="D2747" s="73"/>
      <c r="E2747" s="75">
        <v>478.36</v>
      </c>
      <c r="F2747" s="75">
        <f t="shared" si="614"/>
        <v>478.36</v>
      </c>
      <c r="G2747" s="75">
        <f t="shared" si="615"/>
        <v>382.688</v>
      </c>
      <c r="H2747" s="76">
        <v>516</v>
      </c>
      <c r="I2747" s="72"/>
      <c r="J2747" s="72"/>
      <c r="K2747" s="75" t="str">
        <f t="shared" si="613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6" t="s">
        <v>6292</v>
      </c>
      <c r="Q2747" s="137">
        <v>26</v>
      </c>
      <c r="R2747" s="138">
        <v>0.0601594</v>
      </c>
      <c r="S2747" s="125">
        <f t="shared" si="616"/>
        <v>0</v>
      </c>
      <c r="T2747" s="126">
        <f t="shared" si="617"/>
        <v>0</v>
      </c>
    </row>
    <row r="2748" s="22" customFormat="1" outlineLevel="1" spans="1:20">
      <c r="A2748" s="84" t="s">
        <v>6293</v>
      </c>
      <c r="B2748" s="172" t="s">
        <v>6294</v>
      </c>
      <c r="C2748" s="72" t="s">
        <v>350</v>
      </c>
      <c r="D2748" s="73"/>
      <c r="E2748" s="75">
        <v>478.36</v>
      </c>
      <c r="F2748" s="75">
        <f t="shared" si="614"/>
        <v>478.36</v>
      </c>
      <c r="G2748" s="75">
        <f t="shared" si="615"/>
        <v>382.688</v>
      </c>
      <c r="H2748" s="76">
        <v>409</v>
      </c>
      <c r="I2748" s="72"/>
      <c r="J2748" s="72"/>
      <c r="K2748" s="75" t="str">
        <f t="shared" si="613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6" t="s">
        <v>6295</v>
      </c>
      <c r="Q2748" s="137">
        <v>26</v>
      </c>
      <c r="R2748" s="138">
        <v>0.0601594</v>
      </c>
      <c r="S2748" s="125">
        <f t="shared" si="616"/>
        <v>0</v>
      </c>
      <c r="T2748" s="126">
        <f t="shared" si="617"/>
        <v>0</v>
      </c>
    </row>
    <row r="2749" s="22" customFormat="1" outlineLevel="1" spans="1:20">
      <c r="A2749" s="84" t="s">
        <v>6296</v>
      </c>
      <c r="B2749" s="172" t="s">
        <v>6297</v>
      </c>
      <c r="C2749" s="72" t="s">
        <v>350</v>
      </c>
      <c r="D2749" s="73"/>
      <c r="E2749" s="75">
        <v>571.4</v>
      </c>
      <c r="F2749" s="75">
        <f t="shared" si="614"/>
        <v>571.4</v>
      </c>
      <c r="G2749" s="75">
        <f t="shared" si="615"/>
        <v>457.12</v>
      </c>
      <c r="H2749" s="76">
        <v>80</v>
      </c>
      <c r="I2749" s="72"/>
      <c r="J2749" s="72"/>
      <c r="K2749" s="75" t="str">
        <f t="shared" si="613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6" t="s">
        <v>6298</v>
      </c>
      <c r="Q2749" s="137">
        <v>24</v>
      </c>
      <c r="R2749" s="138">
        <v>0.0601594</v>
      </c>
      <c r="S2749" s="125">
        <f t="shared" si="616"/>
        <v>0</v>
      </c>
      <c r="T2749" s="126">
        <f t="shared" si="617"/>
        <v>0</v>
      </c>
    </row>
    <row r="2750" s="22" customFormat="1" outlineLevel="1" spans="1:20">
      <c r="A2750" s="84" t="s">
        <v>6299</v>
      </c>
      <c r="B2750" s="172" t="s">
        <v>6300</v>
      </c>
      <c r="C2750" s="72" t="s">
        <v>350</v>
      </c>
      <c r="D2750" s="73"/>
      <c r="E2750" s="75">
        <v>571.4</v>
      </c>
      <c r="F2750" s="75">
        <f t="shared" si="614"/>
        <v>571.4</v>
      </c>
      <c r="G2750" s="75">
        <f t="shared" si="615"/>
        <v>457.12</v>
      </c>
      <c r="H2750" s="76">
        <v>61</v>
      </c>
      <c r="I2750" s="72"/>
      <c r="J2750" s="72"/>
      <c r="K2750" s="75" t="str">
        <f t="shared" si="613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6" t="s">
        <v>6301</v>
      </c>
      <c r="Q2750" s="137">
        <v>24</v>
      </c>
      <c r="R2750" s="138">
        <v>0.0601594</v>
      </c>
      <c r="S2750" s="125">
        <f t="shared" si="616"/>
        <v>0</v>
      </c>
      <c r="T2750" s="126">
        <f t="shared" si="617"/>
        <v>0</v>
      </c>
    </row>
    <row r="2751" s="22" customFormat="1" outlineLevel="1" spans="1:20">
      <c r="A2751" s="84" t="s">
        <v>6302</v>
      </c>
      <c r="B2751" s="172" t="s">
        <v>6303</v>
      </c>
      <c r="C2751" s="72" t="s">
        <v>350</v>
      </c>
      <c r="D2751" s="73"/>
      <c r="E2751" s="75">
        <v>571.4</v>
      </c>
      <c r="F2751" s="75">
        <f t="shared" si="614"/>
        <v>571.4</v>
      </c>
      <c r="G2751" s="75">
        <f t="shared" si="615"/>
        <v>457.12</v>
      </c>
      <c r="H2751" s="76">
        <v>228</v>
      </c>
      <c r="I2751" s="72"/>
      <c r="J2751" s="72"/>
      <c r="K2751" s="75" t="str">
        <f t="shared" si="613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6" t="s">
        <v>6304</v>
      </c>
      <c r="Q2751" s="137">
        <v>24</v>
      </c>
      <c r="R2751" s="138">
        <v>0.0601594</v>
      </c>
      <c r="S2751" s="125">
        <f t="shared" si="616"/>
        <v>0</v>
      </c>
      <c r="T2751" s="126">
        <f t="shared" si="617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3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2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400</v>
      </c>
      <c r="I2753" s="72"/>
      <c r="J2753" s="72"/>
      <c r="K2753" s="75" t="str">
        <f t="shared" si="613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2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629</v>
      </c>
      <c r="I2754" s="72"/>
      <c r="J2754" s="72"/>
      <c r="K2754" s="75" t="str">
        <f t="shared" si="613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2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3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2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3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3"/>
        <v/>
      </c>
      <c r="L2757" s="72"/>
      <c r="M2757" s="72"/>
      <c r="N2757" s="149"/>
      <c r="O2757" s="149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8">E2758-E2758*$G$2%</f>
        <v>200.04</v>
      </c>
      <c r="G2758" s="75">
        <f t="shared" ref="G2758:G2763" si="619">E2758-(20*E2758/100)</f>
        <v>160.032</v>
      </c>
      <c r="H2758" s="76">
        <v>490</v>
      </c>
      <c r="I2758" s="72"/>
      <c r="J2758" s="72"/>
      <c r="K2758" s="75" t="str">
        <f t="shared" si="613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20">Q2758/M2758*D2758</f>
        <v>0</v>
      </c>
      <c r="T2758" s="126">
        <f t="shared" ref="T2758:T2763" si="621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8"/>
        <v>200.04</v>
      </c>
      <c r="G2759" s="75">
        <f t="shared" si="619"/>
        <v>160.032</v>
      </c>
      <c r="H2759" s="76">
        <v>560</v>
      </c>
      <c r="I2759" s="72"/>
      <c r="J2759" s="72"/>
      <c r="K2759" s="75" t="str">
        <f t="shared" si="613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6" t="s">
        <v>6317</v>
      </c>
      <c r="Q2759" s="137">
        <v>12</v>
      </c>
      <c r="R2759" s="138">
        <v>0.025578</v>
      </c>
      <c r="S2759" s="125">
        <f t="shared" si="620"/>
        <v>0</v>
      </c>
      <c r="T2759" s="126">
        <f t="shared" si="621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8"/>
        <v>200.04</v>
      </c>
      <c r="G2760" s="75">
        <f t="shared" si="619"/>
        <v>160.032</v>
      </c>
      <c r="H2760" s="76">
        <v>550</v>
      </c>
      <c r="I2760" s="72"/>
      <c r="J2760" s="72"/>
      <c r="K2760" s="75" t="str">
        <f t="shared" si="613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6" t="s">
        <v>6320</v>
      </c>
      <c r="Q2760" s="137">
        <v>12</v>
      </c>
      <c r="R2760" s="138">
        <v>0.025578</v>
      </c>
      <c r="S2760" s="125">
        <f t="shared" si="620"/>
        <v>0</v>
      </c>
      <c r="T2760" s="126">
        <f t="shared" si="621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8"/>
        <v>165.95</v>
      </c>
      <c r="G2761" s="75">
        <f t="shared" si="619"/>
        <v>132.76</v>
      </c>
      <c r="H2761" s="76">
        <v>180</v>
      </c>
      <c r="I2761" s="72"/>
      <c r="J2761" s="72"/>
      <c r="K2761" s="75" t="str">
        <f t="shared" si="613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6" t="s">
        <v>6323</v>
      </c>
      <c r="Q2761" s="137">
        <v>12</v>
      </c>
      <c r="R2761" s="138">
        <v>0.025578</v>
      </c>
      <c r="S2761" s="125">
        <f t="shared" si="620"/>
        <v>0</v>
      </c>
      <c r="T2761" s="126">
        <f t="shared" si="621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8"/>
        <v>165.95</v>
      </c>
      <c r="G2762" s="75">
        <f t="shared" si="619"/>
        <v>132.76</v>
      </c>
      <c r="H2762" s="76">
        <v>110</v>
      </c>
      <c r="I2762" s="72"/>
      <c r="J2762" s="72"/>
      <c r="K2762" s="75" t="str">
        <f t="shared" si="613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6" t="s">
        <v>6326</v>
      </c>
      <c r="Q2762" s="137">
        <v>12</v>
      </c>
      <c r="R2762" s="138">
        <v>0.025578</v>
      </c>
      <c r="S2762" s="125">
        <f t="shared" si="620"/>
        <v>0</v>
      </c>
      <c r="T2762" s="126">
        <f t="shared" si="621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8"/>
        <v>165.95</v>
      </c>
      <c r="G2763" s="75">
        <f t="shared" si="619"/>
        <v>132.76</v>
      </c>
      <c r="H2763" s="76">
        <v>560</v>
      </c>
      <c r="I2763" s="72"/>
      <c r="J2763" s="72"/>
      <c r="K2763" s="75" t="str">
        <f t="shared" si="613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6" t="s">
        <v>6329</v>
      </c>
      <c r="Q2763" s="137">
        <v>12</v>
      </c>
      <c r="R2763" s="138">
        <v>0.025578</v>
      </c>
      <c r="S2763" s="125">
        <f t="shared" si="620"/>
        <v>0</v>
      </c>
      <c r="T2763" s="126">
        <f t="shared" si="621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3"/>
        <v/>
      </c>
      <c r="L2764" s="72"/>
      <c r="M2764" s="72"/>
      <c r="N2764" s="149"/>
      <c r="O2764" s="149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2">E2765-E2765*$G$2%</f>
        <v>210.96</v>
      </c>
      <c r="G2765" s="75">
        <f>E2765-(20*E2765/100)</f>
        <v>168.768</v>
      </c>
      <c r="H2765" s="76">
        <v>1140</v>
      </c>
      <c r="I2765" s="72"/>
      <c r="J2765" s="72"/>
      <c r="K2765" s="75" t="str">
        <f t="shared" si="613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3">Q2765/M2765*D2765</f>
        <v>0</v>
      </c>
      <c r="T2765" s="126">
        <f t="shared" ref="T2765:T2770" si="624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2"/>
        <v>202.9</v>
      </c>
      <c r="G2766" s="75">
        <f>E2766-(20*E2766/100)</f>
        <v>162.32</v>
      </c>
      <c r="H2766" s="76">
        <v>2099</v>
      </c>
      <c r="I2766" s="72"/>
      <c r="J2766" s="72"/>
      <c r="K2766" s="75" t="str">
        <f t="shared" si="613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3"/>
        <v>0</v>
      </c>
      <c r="T2766" s="126">
        <f t="shared" si="624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2"/>
        <v>213.87</v>
      </c>
      <c r="G2767" s="75">
        <f t="shared" ref="G2767:G2781" si="625">E2767-(20*E2767/100)</f>
        <v>171.096</v>
      </c>
      <c r="H2767" s="76">
        <v>880</v>
      </c>
      <c r="I2767" s="72"/>
      <c r="J2767" s="72"/>
      <c r="K2767" s="75" t="str">
        <f t="shared" si="613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3"/>
        <v>0</v>
      </c>
      <c r="T2767" s="126">
        <f t="shared" si="624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2"/>
        <v>203.74</v>
      </c>
      <c r="G2768" s="75">
        <f t="shared" si="625"/>
        <v>162.992</v>
      </c>
      <c r="H2768" s="76">
        <v>399</v>
      </c>
      <c r="I2768" s="72"/>
      <c r="J2768" s="72"/>
      <c r="K2768" s="75" t="str">
        <f t="shared" si="613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3"/>
        <v>0</v>
      </c>
      <c r="T2768" s="126">
        <f t="shared" si="624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2"/>
        <v>200.64</v>
      </c>
      <c r="G2769" s="75">
        <f t="shared" si="625"/>
        <v>160.512</v>
      </c>
      <c r="H2769" s="76">
        <v>700</v>
      </c>
      <c r="I2769" s="72"/>
      <c r="J2769" s="72"/>
      <c r="K2769" s="75" t="str">
        <f t="shared" si="613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3"/>
        <v>0</v>
      </c>
      <c r="T2769" s="126">
        <f t="shared" si="624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2"/>
        <v>200.97</v>
      </c>
      <c r="G2770" s="75">
        <f t="shared" si="625"/>
        <v>160.776</v>
      </c>
      <c r="H2770" s="76">
        <v>620</v>
      </c>
      <c r="I2770" s="72"/>
      <c r="J2770" s="72"/>
      <c r="K2770" s="75" t="str">
        <f t="shared" si="613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3"/>
        <v>0</v>
      </c>
      <c r="T2770" s="126">
        <f t="shared" si="624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3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6">E2772-E2772*$G$2%</f>
        <v>452.12</v>
      </c>
      <c r="G2772" s="75">
        <f t="shared" si="625"/>
        <v>361.696</v>
      </c>
      <c r="H2772" s="78"/>
      <c r="I2772" s="72"/>
      <c r="J2772" s="72"/>
      <c r="K2772" s="75" t="str">
        <f t="shared" si="613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7">Q2772/M2772*D2772</f>
        <v>0</v>
      </c>
      <c r="T2772" s="126">
        <f t="shared" ref="T2772:T2781" si="628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6"/>
        <v>452.12</v>
      </c>
      <c r="G2773" s="75">
        <f t="shared" si="625"/>
        <v>361.696</v>
      </c>
      <c r="H2773" s="78"/>
      <c r="I2773" s="72"/>
      <c r="J2773" s="72"/>
      <c r="K2773" s="75" t="str">
        <f t="shared" si="613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7"/>
        <v>0</v>
      </c>
      <c r="T2773" s="126">
        <f t="shared" si="628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6"/>
        <v>452.12</v>
      </c>
      <c r="G2774" s="75">
        <f t="shared" si="625"/>
        <v>361.696</v>
      </c>
      <c r="H2774" s="78"/>
      <c r="I2774" s="72"/>
      <c r="J2774" s="72"/>
      <c r="K2774" s="75" t="str">
        <f t="shared" si="613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7"/>
        <v>0</v>
      </c>
      <c r="T2774" s="126">
        <f t="shared" si="628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6"/>
        <v>452.12</v>
      </c>
      <c r="G2775" s="75">
        <f t="shared" si="625"/>
        <v>361.696</v>
      </c>
      <c r="H2775" s="78"/>
      <c r="I2775" s="72"/>
      <c r="J2775" s="72"/>
      <c r="K2775" s="75" t="str">
        <f t="shared" si="613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7"/>
        <v>0</v>
      </c>
      <c r="T2775" s="126">
        <f t="shared" si="628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6"/>
        <v>452.12</v>
      </c>
      <c r="G2776" s="75">
        <f t="shared" si="625"/>
        <v>361.696</v>
      </c>
      <c r="H2776" s="78"/>
      <c r="I2776" s="72"/>
      <c r="J2776" s="72"/>
      <c r="K2776" s="75" t="str">
        <f t="shared" si="613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7"/>
        <v>0</v>
      </c>
      <c r="T2776" s="126">
        <f t="shared" si="628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6"/>
        <v>452.12</v>
      </c>
      <c r="G2777" s="75">
        <f t="shared" si="625"/>
        <v>361.696</v>
      </c>
      <c r="H2777" s="78"/>
      <c r="I2777" s="72"/>
      <c r="J2777" s="72"/>
      <c r="K2777" s="75" t="str">
        <f t="shared" si="613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7"/>
        <v>0</v>
      </c>
      <c r="T2777" s="126">
        <f t="shared" si="628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6"/>
        <v>452.12</v>
      </c>
      <c r="G2778" s="75">
        <f t="shared" si="625"/>
        <v>361.696</v>
      </c>
      <c r="H2778" s="78"/>
      <c r="I2778" s="72"/>
      <c r="J2778" s="72"/>
      <c r="K2778" s="75" t="str">
        <f t="shared" si="613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7"/>
        <v>0</v>
      </c>
      <c r="T2778" s="126">
        <f t="shared" si="628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6"/>
        <v>452.12</v>
      </c>
      <c r="G2779" s="75">
        <f t="shared" si="625"/>
        <v>361.696</v>
      </c>
      <c r="H2779" s="78"/>
      <c r="I2779" s="72"/>
      <c r="J2779" s="72"/>
      <c r="K2779" s="75" t="str">
        <f t="shared" si="613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7"/>
        <v>0</v>
      </c>
      <c r="T2779" s="126">
        <f t="shared" si="628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6"/>
        <v>452.12</v>
      </c>
      <c r="G2780" s="75">
        <f t="shared" si="625"/>
        <v>361.696</v>
      </c>
      <c r="H2780" s="78"/>
      <c r="I2780" s="72"/>
      <c r="J2780" s="72"/>
      <c r="K2780" s="75" t="str">
        <f t="shared" si="613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7"/>
        <v>0</v>
      </c>
      <c r="T2780" s="126">
        <f t="shared" si="628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6"/>
        <v>452.12</v>
      </c>
      <c r="G2781" s="75">
        <f t="shared" si="625"/>
        <v>361.696</v>
      </c>
      <c r="H2781" s="78"/>
      <c r="I2781" s="72"/>
      <c r="J2781" s="72"/>
      <c r="K2781" s="75" t="str">
        <f t="shared" si="613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7"/>
        <v>0</v>
      </c>
      <c r="T2781" s="126">
        <f t="shared" si="628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3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9">E2783-E2783*$G$2%</f>
        <v>311.3</v>
      </c>
      <c r="G2783" s="75">
        <f t="shared" ref="G2783:G2793" si="630">E2783-(20*E2783/100)</f>
        <v>249.04</v>
      </c>
      <c r="H2783" s="76">
        <v>379</v>
      </c>
      <c r="I2783" s="72"/>
      <c r="J2783" s="72"/>
      <c r="K2783" s="75" t="str">
        <f t="shared" si="613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31">Q2783/M2783*D2783</f>
        <v>0</v>
      </c>
      <c r="T2783" s="126">
        <f t="shared" ref="T2783:T2793" si="632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9"/>
        <v>311.3</v>
      </c>
      <c r="G2784" s="75">
        <f t="shared" si="630"/>
        <v>249.04</v>
      </c>
      <c r="H2784" s="76">
        <v>300</v>
      </c>
      <c r="I2784" s="72"/>
      <c r="J2784" s="72"/>
      <c r="K2784" s="75" t="str">
        <f t="shared" si="613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31"/>
        <v>0</v>
      </c>
      <c r="T2784" s="126">
        <f t="shared" si="632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9"/>
        <v>296.34</v>
      </c>
      <c r="G2785" s="75">
        <f t="shared" si="630"/>
        <v>237.072</v>
      </c>
      <c r="H2785" s="78"/>
      <c r="I2785" s="72"/>
      <c r="J2785" s="72"/>
      <c r="K2785" s="75" t="str">
        <f t="shared" si="613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31"/>
        <v>0</v>
      </c>
      <c r="T2785" s="126">
        <f t="shared" si="632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9"/>
        <v>296.34</v>
      </c>
      <c r="G2786" s="75">
        <f t="shared" si="630"/>
        <v>237.072</v>
      </c>
      <c r="H2786" s="76">
        <v>280</v>
      </c>
      <c r="I2786" s="72"/>
      <c r="J2786" s="72"/>
      <c r="K2786" s="75" t="str">
        <f t="shared" si="613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31"/>
        <v>0</v>
      </c>
      <c r="T2786" s="126">
        <f t="shared" si="632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9"/>
        <v>296.34</v>
      </c>
      <c r="G2787" s="75">
        <f t="shared" si="630"/>
        <v>237.072</v>
      </c>
      <c r="H2787" s="78"/>
      <c r="I2787" s="72"/>
      <c r="J2787" s="72"/>
      <c r="K2787" s="75" t="str">
        <f t="shared" si="613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31"/>
        <v>0</v>
      </c>
      <c r="T2787" s="126">
        <f t="shared" si="632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9"/>
        <v>296.34</v>
      </c>
      <c r="G2788" s="75">
        <f t="shared" si="630"/>
        <v>237.072</v>
      </c>
      <c r="H2788" s="76">
        <v>320</v>
      </c>
      <c r="I2788" s="72"/>
      <c r="J2788" s="72"/>
      <c r="K2788" s="75" t="str">
        <f t="shared" si="613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31"/>
        <v>0</v>
      </c>
      <c r="T2788" s="126">
        <f t="shared" si="632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9"/>
        <v>305.91</v>
      </c>
      <c r="G2789" s="75">
        <f t="shared" si="630"/>
        <v>244.728</v>
      </c>
      <c r="H2789" s="76">
        <v>99</v>
      </c>
      <c r="I2789" s="72"/>
      <c r="J2789" s="72"/>
      <c r="K2789" s="75" t="str">
        <f t="shared" si="613"/>
        <v/>
      </c>
      <c r="L2789" s="72">
        <v>10</v>
      </c>
      <c r="M2789" s="72">
        <v>200</v>
      </c>
      <c r="N2789" s="109" t="s">
        <v>351</v>
      </c>
      <c r="O2789" s="149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31"/>
        <v>0</v>
      </c>
      <c r="T2789" s="126">
        <f t="shared" si="632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9"/>
        <v>295.71</v>
      </c>
      <c r="G2790" s="75">
        <f t="shared" si="630"/>
        <v>236.568</v>
      </c>
      <c r="H2790" s="76">
        <v>310</v>
      </c>
      <c r="I2790" s="72"/>
      <c r="J2790" s="72"/>
      <c r="K2790" s="75" t="str">
        <f t="shared" si="613"/>
        <v/>
      </c>
      <c r="L2790" s="72">
        <v>10</v>
      </c>
      <c r="M2790" s="72">
        <v>400</v>
      </c>
      <c r="N2790" s="109" t="s">
        <v>351</v>
      </c>
      <c r="O2790" s="149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31"/>
        <v>0</v>
      </c>
      <c r="T2790" s="126">
        <f t="shared" si="632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9"/>
        <v>295.71</v>
      </c>
      <c r="G2791" s="75">
        <f t="shared" si="630"/>
        <v>236.568</v>
      </c>
      <c r="H2791" s="76">
        <v>300</v>
      </c>
      <c r="I2791" s="72"/>
      <c r="J2791" s="72"/>
      <c r="K2791" s="75" t="str">
        <f t="shared" si="613"/>
        <v/>
      </c>
      <c r="L2791" s="72">
        <v>10</v>
      </c>
      <c r="M2791" s="72">
        <v>400</v>
      </c>
      <c r="N2791" s="109" t="s">
        <v>351</v>
      </c>
      <c r="O2791" s="149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31"/>
        <v>0</v>
      </c>
      <c r="T2791" s="126">
        <f t="shared" si="632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9"/>
        <v>329.07</v>
      </c>
      <c r="G2792" s="75">
        <f t="shared" si="630"/>
        <v>263.256</v>
      </c>
      <c r="H2792" s="76">
        <v>590</v>
      </c>
      <c r="I2792" s="72"/>
      <c r="J2792" s="72"/>
      <c r="K2792" s="75" t="str">
        <f t="shared" si="613"/>
        <v/>
      </c>
      <c r="L2792" s="72">
        <v>20</v>
      </c>
      <c r="M2792" s="72">
        <v>400</v>
      </c>
      <c r="N2792" s="109" t="s">
        <v>351</v>
      </c>
      <c r="O2792" s="149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31"/>
        <v>0</v>
      </c>
      <c r="T2792" s="126">
        <f t="shared" si="632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9"/>
        <v>321.78</v>
      </c>
      <c r="G2793" s="75">
        <f t="shared" si="630"/>
        <v>257.424</v>
      </c>
      <c r="H2793" s="76">
        <v>620</v>
      </c>
      <c r="I2793" s="72"/>
      <c r="J2793" s="72"/>
      <c r="K2793" s="75" t="str">
        <f t="shared" si="613"/>
        <v/>
      </c>
      <c r="L2793" s="72">
        <v>10</v>
      </c>
      <c r="M2793" s="72">
        <v>400</v>
      </c>
      <c r="N2793" s="109" t="s">
        <v>351</v>
      </c>
      <c r="O2793" s="149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31"/>
        <v>0</v>
      </c>
      <c r="T2793" s="126">
        <f t="shared" si="632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3">IF(D2794="","",IF(F2794="","",ROUND(D2794*F2794,2)))</f>
        <v/>
      </c>
      <c r="L2794" s="72"/>
      <c r="M2794" s="72"/>
      <c r="N2794" s="109"/>
      <c r="O2794" s="149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4">E2795-E2795*$G$2%</f>
        <v>632.62</v>
      </c>
      <c r="G2795" s="75">
        <f t="shared" ref="G2795:G2813" si="635">E2795-(20*E2795/100)</f>
        <v>506.096</v>
      </c>
      <c r="H2795" s="76">
        <v>399</v>
      </c>
      <c r="I2795" s="72"/>
      <c r="J2795" s="72"/>
      <c r="K2795" s="75" t="str">
        <f t="shared" si="633"/>
        <v/>
      </c>
      <c r="L2795" s="72">
        <v>20</v>
      </c>
      <c r="M2795" s="72">
        <v>200</v>
      </c>
      <c r="N2795" s="109" t="s">
        <v>351</v>
      </c>
      <c r="O2795" s="149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6">Q2795/M2795*D2795</f>
        <v>0</v>
      </c>
      <c r="T2795" s="126">
        <f t="shared" ref="T2795:T2813" si="637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4"/>
        <v>739.95</v>
      </c>
      <c r="G2796" s="75">
        <f t="shared" si="635"/>
        <v>591.96</v>
      </c>
      <c r="H2796" s="76">
        <v>360</v>
      </c>
      <c r="I2796" s="72"/>
      <c r="J2796" s="72"/>
      <c r="K2796" s="75" t="str">
        <f t="shared" si="633"/>
        <v/>
      </c>
      <c r="L2796" s="72">
        <v>20</v>
      </c>
      <c r="M2796" s="72">
        <v>200</v>
      </c>
      <c r="N2796" s="109" t="s">
        <v>351</v>
      </c>
      <c r="O2796" s="149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6"/>
        <v>0</v>
      </c>
      <c r="T2796" s="126">
        <f t="shared" si="637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4"/>
        <v>739.95</v>
      </c>
      <c r="G2797" s="75">
        <f t="shared" si="635"/>
        <v>591.96</v>
      </c>
      <c r="H2797" s="76">
        <v>400</v>
      </c>
      <c r="I2797" s="72"/>
      <c r="J2797" s="72"/>
      <c r="K2797" s="75" t="str">
        <f t="shared" si="633"/>
        <v/>
      </c>
      <c r="L2797" s="72">
        <v>20</v>
      </c>
      <c r="M2797" s="72">
        <v>200</v>
      </c>
      <c r="N2797" s="109" t="s">
        <v>351</v>
      </c>
      <c r="O2797" s="149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6"/>
        <v>0</v>
      </c>
      <c r="T2797" s="126">
        <f t="shared" si="637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4"/>
        <v>632.62</v>
      </c>
      <c r="G2798" s="75">
        <f t="shared" si="635"/>
        <v>506.096</v>
      </c>
      <c r="H2798" s="76">
        <v>340</v>
      </c>
      <c r="I2798" s="72"/>
      <c r="J2798" s="72"/>
      <c r="K2798" s="75" t="str">
        <f t="shared" si="633"/>
        <v/>
      </c>
      <c r="L2798" s="72">
        <v>20</v>
      </c>
      <c r="M2798" s="72">
        <v>200</v>
      </c>
      <c r="N2798" s="109" t="s">
        <v>351</v>
      </c>
      <c r="O2798" s="149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6"/>
        <v>0</v>
      </c>
      <c r="T2798" s="126">
        <f t="shared" si="637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4"/>
        <v>632.62</v>
      </c>
      <c r="G2799" s="75">
        <f t="shared" si="635"/>
        <v>506.096</v>
      </c>
      <c r="H2799" s="76">
        <v>339</v>
      </c>
      <c r="I2799" s="72"/>
      <c r="J2799" s="72"/>
      <c r="K2799" s="75" t="str">
        <f t="shared" si="633"/>
        <v/>
      </c>
      <c r="L2799" s="72">
        <v>20</v>
      </c>
      <c r="M2799" s="72">
        <v>200</v>
      </c>
      <c r="N2799" s="109" t="s">
        <v>351</v>
      </c>
      <c r="O2799" s="149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6"/>
        <v>0</v>
      </c>
      <c r="T2799" s="126">
        <f t="shared" si="637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4"/>
        <v>739.95</v>
      </c>
      <c r="G2800" s="75">
        <f t="shared" si="635"/>
        <v>591.96</v>
      </c>
      <c r="H2800" s="76">
        <v>300</v>
      </c>
      <c r="I2800" s="72"/>
      <c r="J2800" s="72"/>
      <c r="K2800" s="75" t="str">
        <f t="shared" si="633"/>
        <v/>
      </c>
      <c r="L2800" s="72">
        <v>20</v>
      </c>
      <c r="M2800" s="72">
        <v>200</v>
      </c>
      <c r="N2800" s="109" t="s">
        <v>351</v>
      </c>
      <c r="O2800" s="149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6"/>
        <v>0</v>
      </c>
      <c r="T2800" s="126">
        <f t="shared" si="637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4"/>
        <v>739.95</v>
      </c>
      <c r="G2801" s="75">
        <f t="shared" si="635"/>
        <v>591.96</v>
      </c>
      <c r="H2801" s="76">
        <v>400</v>
      </c>
      <c r="I2801" s="72"/>
      <c r="J2801" s="72"/>
      <c r="K2801" s="75" t="str">
        <f t="shared" si="633"/>
        <v/>
      </c>
      <c r="L2801" s="72">
        <v>20</v>
      </c>
      <c r="M2801" s="72">
        <v>200</v>
      </c>
      <c r="N2801" s="109" t="s">
        <v>351</v>
      </c>
      <c r="O2801" s="149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6"/>
        <v>0</v>
      </c>
      <c r="T2801" s="126">
        <f t="shared" si="637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4"/>
        <v>632.62</v>
      </c>
      <c r="G2802" s="75">
        <f t="shared" si="635"/>
        <v>506.096</v>
      </c>
      <c r="H2802" s="76">
        <v>380</v>
      </c>
      <c r="I2802" s="72"/>
      <c r="J2802" s="72"/>
      <c r="K2802" s="75" t="str">
        <f t="shared" si="633"/>
        <v/>
      </c>
      <c r="L2802" s="72">
        <v>20</v>
      </c>
      <c r="M2802" s="72">
        <v>200</v>
      </c>
      <c r="N2802" s="109" t="s">
        <v>351</v>
      </c>
      <c r="O2802" s="149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6"/>
        <v>0</v>
      </c>
      <c r="T2802" s="126">
        <f t="shared" si="637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4"/>
        <v>632.62</v>
      </c>
      <c r="G2803" s="75">
        <f t="shared" si="635"/>
        <v>506.096</v>
      </c>
      <c r="H2803" s="76">
        <v>399</v>
      </c>
      <c r="I2803" s="72"/>
      <c r="J2803" s="72"/>
      <c r="K2803" s="75" t="str">
        <f t="shared" si="633"/>
        <v/>
      </c>
      <c r="L2803" s="72">
        <v>20</v>
      </c>
      <c r="M2803" s="72">
        <v>200</v>
      </c>
      <c r="N2803" s="109" t="s">
        <v>351</v>
      </c>
      <c r="O2803" s="149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6"/>
        <v>0</v>
      </c>
      <c r="T2803" s="126">
        <f t="shared" si="637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4"/>
        <v>739.95</v>
      </c>
      <c r="G2804" s="75">
        <f t="shared" si="635"/>
        <v>591.96</v>
      </c>
      <c r="H2804" s="76">
        <v>380</v>
      </c>
      <c r="I2804" s="72"/>
      <c r="J2804" s="72"/>
      <c r="K2804" s="75" t="str">
        <f t="shared" si="633"/>
        <v/>
      </c>
      <c r="L2804" s="72">
        <v>20</v>
      </c>
      <c r="M2804" s="72">
        <v>200</v>
      </c>
      <c r="N2804" s="109" t="s">
        <v>351</v>
      </c>
      <c r="O2804" s="149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6"/>
        <v>0</v>
      </c>
      <c r="T2804" s="126">
        <f t="shared" si="637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4"/>
        <v>739.95</v>
      </c>
      <c r="G2805" s="75">
        <f t="shared" si="635"/>
        <v>591.96</v>
      </c>
      <c r="H2805" s="76">
        <v>400</v>
      </c>
      <c r="I2805" s="72"/>
      <c r="J2805" s="72"/>
      <c r="K2805" s="75" t="str">
        <f t="shared" si="633"/>
        <v/>
      </c>
      <c r="L2805" s="72">
        <v>20</v>
      </c>
      <c r="M2805" s="72">
        <v>200</v>
      </c>
      <c r="N2805" s="109" t="s">
        <v>351</v>
      </c>
      <c r="O2805" s="149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6"/>
        <v>0</v>
      </c>
      <c r="T2805" s="126">
        <f t="shared" si="637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4"/>
        <v>632.62</v>
      </c>
      <c r="G2806" s="75">
        <f t="shared" si="635"/>
        <v>506.096</v>
      </c>
      <c r="H2806" s="76">
        <v>200</v>
      </c>
      <c r="I2806" s="72"/>
      <c r="J2806" s="72"/>
      <c r="K2806" s="75" t="str">
        <f t="shared" si="633"/>
        <v/>
      </c>
      <c r="L2806" s="72">
        <v>20</v>
      </c>
      <c r="M2806" s="72">
        <v>200</v>
      </c>
      <c r="N2806" s="109" t="s">
        <v>351</v>
      </c>
      <c r="O2806" s="149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6"/>
        <v>0</v>
      </c>
      <c r="T2806" s="126">
        <f t="shared" si="637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4"/>
        <v>632.62</v>
      </c>
      <c r="G2807" s="75">
        <f t="shared" si="635"/>
        <v>506.096</v>
      </c>
      <c r="H2807" s="76">
        <v>160</v>
      </c>
      <c r="I2807" s="72"/>
      <c r="J2807" s="72"/>
      <c r="K2807" s="75" t="str">
        <f t="shared" si="633"/>
        <v/>
      </c>
      <c r="L2807" s="72">
        <v>20</v>
      </c>
      <c r="M2807" s="72">
        <v>200</v>
      </c>
      <c r="N2807" s="109" t="s">
        <v>351</v>
      </c>
      <c r="O2807" s="149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6"/>
        <v>0</v>
      </c>
      <c r="T2807" s="126">
        <f t="shared" si="637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4"/>
        <v>739.95</v>
      </c>
      <c r="G2808" s="75">
        <f t="shared" si="635"/>
        <v>591.96</v>
      </c>
      <c r="H2808" s="76">
        <v>200</v>
      </c>
      <c r="I2808" s="72"/>
      <c r="J2808" s="72"/>
      <c r="K2808" s="75" t="str">
        <f t="shared" si="633"/>
        <v/>
      </c>
      <c r="L2808" s="72">
        <v>20</v>
      </c>
      <c r="M2808" s="72">
        <v>200</v>
      </c>
      <c r="N2808" s="109" t="s">
        <v>351</v>
      </c>
      <c r="O2808" s="149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6"/>
        <v>0</v>
      </c>
      <c r="T2808" s="126">
        <f t="shared" si="637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4"/>
        <v>739.95</v>
      </c>
      <c r="G2809" s="75">
        <f t="shared" si="635"/>
        <v>591.96</v>
      </c>
      <c r="H2809" s="76">
        <v>200</v>
      </c>
      <c r="I2809" s="72"/>
      <c r="J2809" s="72"/>
      <c r="K2809" s="75" t="str">
        <f t="shared" si="633"/>
        <v/>
      </c>
      <c r="L2809" s="72">
        <v>20</v>
      </c>
      <c r="M2809" s="72">
        <v>200</v>
      </c>
      <c r="N2809" s="109" t="s">
        <v>351</v>
      </c>
      <c r="O2809" s="149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6"/>
        <v>0</v>
      </c>
      <c r="T2809" s="126">
        <f t="shared" si="637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4"/>
        <v>632.62</v>
      </c>
      <c r="G2810" s="75">
        <f t="shared" si="635"/>
        <v>506.096</v>
      </c>
      <c r="H2810" s="76">
        <v>200</v>
      </c>
      <c r="I2810" s="72"/>
      <c r="J2810" s="72"/>
      <c r="K2810" s="75" t="str">
        <f t="shared" si="633"/>
        <v/>
      </c>
      <c r="L2810" s="72">
        <v>20</v>
      </c>
      <c r="M2810" s="72">
        <v>200</v>
      </c>
      <c r="N2810" s="109" t="s">
        <v>351</v>
      </c>
      <c r="O2810" s="149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6"/>
        <v>0</v>
      </c>
      <c r="T2810" s="126">
        <f t="shared" si="637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4"/>
        <v>632.62</v>
      </c>
      <c r="G2811" s="75">
        <f t="shared" si="635"/>
        <v>506.096</v>
      </c>
      <c r="H2811" s="76">
        <v>200</v>
      </c>
      <c r="I2811" s="72"/>
      <c r="J2811" s="72"/>
      <c r="K2811" s="75" t="str">
        <f t="shared" si="633"/>
        <v/>
      </c>
      <c r="L2811" s="72">
        <v>20</v>
      </c>
      <c r="M2811" s="72">
        <v>200</v>
      </c>
      <c r="N2811" s="109" t="s">
        <v>351</v>
      </c>
      <c r="O2811" s="149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6"/>
        <v>0</v>
      </c>
      <c r="T2811" s="126">
        <f t="shared" si="637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4"/>
        <v>739.95</v>
      </c>
      <c r="G2812" s="75">
        <f t="shared" si="635"/>
        <v>591.96</v>
      </c>
      <c r="H2812" s="76">
        <v>200</v>
      </c>
      <c r="I2812" s="72"/>
      <c r="J2812" s="72"/>
      <c r="K2812" s="75" t="str">
        <f t="shared" si="633"/>
        <v/>
      </c>
      <c r="L2812" s="72">
        <v>20</v>
      </c>
      <c r="M2812" s="72">
        <v>200</v>
      </c>
      <c r="N2812" s="109" t="s">
        <v>351</v>
      </c>
      <c r="O2812" s="149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6"/>
        <v>0</v>
      </c>
      <c r="T2812" s="126">
        <f t="shared" si="637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4"/>
        <v>739.95</v>
      </c>
      <c r="G2813" s="75">
        <f t="shared" si="635"/>
        <v>591.96</v>
      </c>
      <c r="H2813" s="76">
        <v>200</v>
      </c>
      <c r="I2813" s="72"/>
      <c r="J2813" s="72"/>
      <c r="K2813" s="75" t="str">
        <f t="shared" si="633"/>
        <v/>
      </c>
      <c r="L2813" s="72">
        <v>20</v>
      </c>
      <c r="M2813" s="72">
        <v>200</v>
      </c>
      <c r="N2813" s="109" t="s">
        <v>351</v>
      </c>
      <c r="O2813" s="149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6"/>
        <v>0</v>
      </c>
      <c r="T2813" s="126">
        <f t="shared" si="637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3"/>
        <v/>
      </c>
      <c r="L2814" s="72"/>
      <c r="M2814" s="72"/>
      <c r="N2814" s="109"/>
      <c r="O2814" s="149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3"/>
        <v/>
      </c>
      <c r="L2815" s="72">
        <v>10</v>
      </c>
      <c r="M2815" s="72">
        <v>100</v>
      </c>
      <c r="N2815" s="109" t="s">
        <v>351</v>
      </c>
      <c r="O2815" s="149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220</v>
      </c>
      <c r="I2816" s="72"/>
      <c r="J2816" s="72"/>
      <c r="K2816" s="75" t="str">
        <f t="shared" si="633"/>
        <v/>
      </c>
      <c r="L2816" s="72">
        <v>10</v>
      </c>
      <c r="M2816" s="72">
        <v>100</v>
      </c>
      <c r="N2816" s="109" t="s">
        <v>351</v>
      </c>
      <c r="O2816" s="149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3"/>
        <v/>
      </c>
      <c r="L2817" s="72">
        <v>10</v>
      </c>
      <c r="M2817" s="72">
        <v>100</v>
      </c>
      <c r="N2817" s="109" t="s">
        <v>351</v>
      </c>
      <c r="O2817" s="149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3"/>
        <v/>
      </c>
      <c r="L2818" s="72">
        <v>10</v>
      </c>
      <c r="M2818" s="72">
        <v>100</v>
      </c>
      <c r="N2818" s="109" t="s">
        <v>351</v>
      </c>
      <c r="O2818" s="149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3"/>
        <v/>
      </c>
      <c r="L2819" s="72"/>
      <c r="M2819" s="72"/>
      <c r="N2819" s="149"/>
      <c r="O2819" s="149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8">E2820-E2820*$G$2%</f>
        <v>208.7</v>
      </c>
      <c r="G2820" s="75">
        <f t="shared" ref="G2820:G2826" si="639">E2820-(20*E2820/100)</f>
        <v>166.96</v>
      </c>
      <c r="H2820" s="78"/>
      <c r="I2820" s="72"/>
      <c r="J2820" s="72"/>
      <c r="K2820" s="75" t="str">
        <f t="shared" si="633"/>
        <v/>
      </c>
      <c r="L2820" s="72">
        <v>20</v>
      </c>
      <c r="M2820" s="72">
        <v>200</v>
      </c>
      <c r="N2820" s="109" t="s">
        <v>351</v>
      </c>
      <c r="O2820" s="149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40">Q2820/M2820*D2820</f>
        <v>0</v>
      </c>
      <c r="T2820" s="126">
        <f t="shared" ref="T2820:T2826" si="641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8"/>
        <v>240.81</v>
      </c>
      <c r="G2821" s="75">
        <f t="shared" si="639"/>
        <v>192.648</v>
      </c>
      <c r="H2821" s="78"/>
      <c r="I2821" s="72"/>
      <c r="J2821" s="72"/>
      <c r="K2821" s="75" t="str">
        <f t="shared" si="633"/>
        <v/>
      </c>
      <c r="L2821" s="72">
        <v>20</v>
      </c>
      <c r="M2821" s="72">
        <v>200</v>
      </c>
      <c r="N2821" s="109" t="s">
        <v>351</v>
      </c>
      <c r="O2821" s="149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40"/>
        <v>0</v>
      </c>
      <c r="T2821" s="126">
        <f t="shared" si="641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8"/>
        <v>209.76</v>
      </c>
      <c r="G2822" s="75">
        <f t="shared" si="639"/>
        <v>167.808</v>
      </c>
      <c r="H2822" s="76">
        <v>340</v>
      </c>
      <c r="I2822" s="72"/>
      <c r="J2822" s="72"/>
      <c r="K2822" s="75" t="str">
        <f t="shared" si="633"/>
        <v/>
      </c>
      <c r="L2822" s="72">
        <v>20</v>
      </c>
      <c r="M2822" s="72">
        <v>200</v>
      </c>
      <c r="N2822" s="109" t="s">
        <v>351</v>
      </c>
      <c r="O2822" s="149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40"/>
        <v>0</v>
      </c>
      <c r="T2822" s="126">
        <f t="shared" si="641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8"/>
        <v>215.64</v>
      </c>
      <c r="G2823" s="75">
        <f t="shared" si="639"/>
        <v>172.512</v>
      </c>
      <c r="H2823" s="76">
        <v>440</v>
      </c>
      <c r="I2823" s="72"/>
      <c r="J2823" s="72"/>
      <c r="K2823" s="75" t="str">
        <f t="shared" si="633"/>
        <v/>
      </c>
      <c r="L2823" s="72">
        <v>20</v>
      </c>
      <c r="M2823" s="72">
        <v>200</v>
      </c>
      <c r="N2823" s="109" t="s">
        <v>351</v>
      </c>
      <c r="O2823" s="149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40"/>
        <v>0</v>
      </c>
      <c r="T2823" s="126">
        <f t="shared" si="641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8"/>
        <v>255.01</v>
      </c>
      <c r="G2824" s="75">
        <f t="shared" si="639"/>
        <v>204.008</v>
      </c>
      <c r="H2824" s="76">
        <v>379</v>
      </c>
      <c r="I2824" s="72"/>
      <c r="J2824" s="72"/>
      <c r="K2824" s="75" t="str">
        <f t="shared" si="633"/>
        <v/>
      </c>
      <c r="L2824" s="72">
        <v>20</v>
      </c>
      <c r="M2824" s="72">
        <v>200</v>
      </c>
      <c r="N2824" s="109" t="s">
        <v>351</v>
      </c>
      <c r="O2824" s="149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40"/>
        <v>0</v>
      </c>
      <c r="T2824" s="126">
        <f t="shared" si="641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8"/>
        <v>295.76</v>
      </c>
      <c r="G2825" s="75">
        <f t="shared" si="639"/>
        <v>236.608</v>
      </c>
      <c r="H2825" s="76">
        <v>480</v>
      </c>
      <c r="I2825" s="72"/>
      <c r="J2825" s="72"/>
      <c r="K2825" s="75" t="str">
        <f t="shared" si="633"/>
        <v/>
      </c>
      <c r="L2825" s="72">
        <v>20</v>
      </c>
      <c r="M2825" s="72">
        <v>200</v>
      </c>
      <c r="N2825" s="109" t="s">
        <v>351</v>
      </c>
      <c r="O2825" s="149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40"/>
        <v>0</v>
      </c>
      <c r="T2825" s="126">
        <f t="shared" si="641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8"/>
        <v>332.12</v>
      </c>
      <c r="G2826" s="75">
        <f t="shared" si="639"/>
        <v>265.696</v>
      </c>
      <c r="H2826" s="76">
        <v>280</v>
      </c>
      <c r="I2826" s="72"/>
      <c r="J2826" s="72"/>
      <c r="K2826" s="75" t="str">
        <f t="shared" si="633"/>
        <v/>
      </c>
      <c r="L2826" s="72">
        <v>20</v>
      </c>
      <c r="M2826" s="72">
        <v>200</v>
      </c>
      <c r="N2826" s="109" t="s">
        <v>351</v>
      </c>
      <c r="O2826" s="149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40"/>
        <v>0</v>
      </c>
      <c r="T2826" s="126">
        <f t="shared" si="641"/>
        <v>0</v>
      </c>
    </row>
    <row r="2827" s="22" customFormat="1" outlineLevel="1" spans="1:20">
      <c r="A2827" s="65" t="s">
        <v>283</v>
      </c>
      <c r="B2827" s="66"/>
      <c r="C2827" s="261"/>
      <c r="D2827" s="73"/>
      <c r="E2827" s="75"/>
      <c r="F2827" s="75"/>
      <c r="G2827" s="75"/>
      <c r="H2827" s="78"/>
      <c r="I2827" s="72"/>
      <c r="J2827" s="72"/>
      <c r="K2827" s="75" t="str">
        <f t="shared" si="633"/>
        <v/>
      </c>
      <c r="L2827" s="72"/>
      <c r="M2827" s="72"/>
      <c r="N2827" s="149"/>
      <c r="O2827" s="149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1900</v>
      </c>
      <c r="I2828" s="72"/>
      <c r="J2828" s="72"/>
      <c r="K2828" s="75" t="str">
        <f t="shared" si="633"/>
        <v/>
      </c>
      <c r="L2828" s="72">
        <v>100</v>
      </c>
      <c r="M2828" s="72">
        <v>5000</v>
      </c>
      <c r="N2828" s="109" t="s">
        <v>351</v>
      </c>
      <c r="O2828" s="149" t="s">
        <v>6449</v>
      </c>
      <c r="P2828" s="328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8"/>
      <c r="I2829" s="72"/>
      <c r="J2829" s="72"/>
      <c r="K2829" s="75" t="str">
        <f t="shared" si="633"/>
        <v/>
      </c>
      <c r="L2829" s="72">
        <v>100</v>
      </c>
      <c r="M2829" s="72">
        <v>5000</v>
      </c>
      <c r="N2829" s="109" t="s">
        <v>351</v>
      </c>
      <c r="O2829" s="149" t="s">
        <v>6449</v>
      </c>
      <c r="P2829" s="328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3"/>
        <v/>
      </c>
      <c r="L2830" s="72"/>
      <c r="M2830" s="72"/>
      <c r="N2830" s="149"/>
      <c r="O2830" s="149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3700</v>
      </c>
      <c r="I2831" s="72"/>
      <c r="J2831" s="72"/>
      <c r="K2831" s="75" t="str">
        <f t="shared" si="633"/>
        <v/>
      </c>
      <c r="L2831" s="72">
        <v>100</v>
      </c>
      <c r="M2831" s="72">
        <v>1000</v>
      </c>
      <c r="N2831" s="109" t="s">
        <v>351</v>
      </c>
      <c r="O2831" s="149" t="s">
        <v>6456</v>
      </c>
      <c r="P2831" s="328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3000</v>
      </c>
      <c r="I2832" s="72"/>
      <c r="J2832" s="72"/>
      <c r="K2832" s="75" t="str">
        <f t="shared" si="633"/>
        <v/>
      </c>
      <c r="L2832" s="72">
        <v>100</v>
      </c>
      <c r="M2832" s="72">
        <v>1000</v>
      </c>
      <c r="N2832" s="109" t="s">
        <v>351</v>
      </c>
      <c r="O2832" s="149" t="s">
        <v>6456</v>
      </c>
      <c r="P2832" s="328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3"/>
        <v/>
      </c>
      <c r="L2833" s="72">
        <v>100</v>
      </c>
      <c r="M2833" s="72">
        <v>1000</v>
      </c>
      <c r="N2833" s="109" t="s">
        <v>351</v>
      </c>
      <c r="O2833" s="149" t="s">
        <v>6456</v>
      </c>
      <c r="P2833" s="262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3"/>
        <v/>
      </c>
      <c r="L2834" s="72">
        <v>100</v>
      </c>
      <c r="M2834" s="72">
        <v>1000</v>
      </c>
      <c r="N2834" s="109" t="s">
        <v>351</v>
      </c>
      <c r="O2834" s="149" t="s">
        <v>6456</v>
      </c>
      <c r="P2834" s="262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3"/>
        <v/>
      </c>
      <c r="L2835" s="72"/>
      <c r="M2835" s="72"/>
      <c r="N2835" s="109"/>
      <c r="O2835" s="149"/>
      <c r="P2835" s="262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2">E2836-E2836*$G$2%</f>
        <v>20.14</v>
      </c>
      <c r="G2836" s="75">
        <f t="shared" ref="G2836:G2845" si="643">E2836-(20*E2836/100)</f>
        <v>16.112</v>
      </c>
      <c r="H2836" s="76">
        <v>2560</v>
      </c>
      <c r="I2836" s="72"/>
      <c r="J2836" s="72"/>
      <c r="K2836" s="75" t="str">
        <f t="shared" si="633"/>
        <v/>
      </c>
      <c r="L2836" s="72">
        <v>20</v>
      </c>
      <c r="M2836" s="72">
        <v>1000</v>
      </c>
      <c r="N2836" s="109" t="s">
        <v>351</v>
      </c>
      <c r="O2836" s="149" t="s">
        <v>6467</v>
      </c>
      <c r="P2836" s="262">
        <v>4620105826426</v>
      </c>
      <c r="Q2836" s="137">
        <v>3.99</v>
      </c>
      <c r="R2836" s="138">
        <v>0.025578</v>
      </c>
      <c r="S2836" s="125">
        <f t="shared" ref="S2836:S2845" si="644">Q2836/M2836*D2836</f>
        <v>0</v>
      </c>
      <c r="T2836" s="126">
        <f t="shared" ref="T2836:T2845" si="645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2"/>
        <v>40.95</v>
      </c>
      <c r="G2837" s="75">
        <f t="shared" si="643"/>
        <v>32.76</v>
      </c>
      <c r="H2837" s="76">
        <v>4740</v>
      </c>
      <c r="I2837" s="72"/>
      <c r="J2837" s="72"/>
      <c r="K2837" s="75" t="str">
        <f t="shared" si="633"/>
        <v/>
      </c>
      <c r="L2837" s="72">
        <v>20</v>
      </c>
      <c r="M2837" s="72">
        <v>1000</v>
      </c>
      <c r="N2837" s="109" t="s">
        <v>351</v>
      </c>
      <c r="O2837" s="149" t="s">
        <v>6467</v>
      </c>
      <c r="P2837" s="262">
        <v>4620105826433</v>
      </c>
      <c r="Q2837" s="137">
        <v>9.4</v>
      </c>
      <c r="R2837" s="138">
        <v>0.025578</v>
      </c>
      <c r="S2837" s="125">
        <f t="shared" si="644"/>
        <v>0</v>
      </c>
      <c r="T2837" s="126">
        <f t="shared" si="645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2"/>
        <v>105.65</v>
      </c>
      <c r="G2838" s="75">
        <f t="shared" si="643"/>
        <v>84.52</v>
      </c>
      <c r="H2838" s="76">
        <v>140</v>
      </c>
      <c r="I2838" s="72"/>
      <c r="J2838" s="72"/>
      <c r="K2838" s="75" t="str">
        <f t="shared" si="633"/>
        <v/>
      </c>
      <c r="L2838" s="72">
        <v>10</v>
      </c>
      <c r="M2838" s="72">
        <v>1000</v>
      </c>
      <c r="N2838" s="109" t="s">
        <v>351</v>
      </c>
      <c r="O2838" s="149" t="s">
        <v>6467</v>
      </c>
      <c r="P2838" s="262">
        <v>4620105826440</v>
      </c>
      <c r="Q2838" s="137">
        <v>12.6</v>
      </c>
      <c r="R2838" s="138">
        <v>0.066749375</v>
      </c>
      <c r="S2838" s="125">
        <f t="shared" si="644"/>
        <v>0</v>
      </c>
      <c r="T2838" s="126">
        <f t="shared" si="645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2"/>
        <v>90.02</v>
      </c>
      <c r="G2839" s="75">
        <f t="shared" si="643"/>
        <v>72.016</v>
      </c>
      <c r="H2839" s="76">
        <v>707</v>
      </c>
      <c r="I2839" s="72"/>
      <c r="J2839" s="72"/>
      <c r="K2839" s="75" t="str">
        <f t="shared" si="633"/>
        <v/>
      </c>
      <c r="L2839" s="72">
        <v>10</v>
      </c>
      <c r="M2839" s="72">
        <v>1000</v>
      </c>
      <c r="N2839" s="109" t="s">
        <v>351</v>
      </c>
      <c r="O2839" s="149" t="s">
        <v>6467</v>
      </c>
      <c r="P2839" s="262">
        <v>4620105826457</v>
      </c>
      <c r="Q2839" s="137">
        <v>17.45</v>
      </c>
      <c r="R2839" s="138">
        <v>0.12929325</v>
      </c>
      <c r="S2839" s="125">
        <f t="shared" si="644"/>
        <v>0</v>
      </c>
      <c r="T2839" s="126">
        <f t="shared" si="645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2"/>
        <v>70.33</v>
      </c>
      <c r="G2840" s="75">
        <f t="shared" si="643"/>
        <v>56.264</v>
      </c>
      <c r="H2840" s="76">
        <v>750</v>
      </c>
      <c r="I2840" s="72"/>
      <c r="J2840" s="72"/>
      <c r="K2840" s="75" t="str">
        <f t="shared" si="633"/>
        <v/>
      </c>
      <c r="L2840" s="72">
        <v>10</v>
      </c>
      <c r="M2840" s="72">
        <v>1000</v>
      </c>
      <c r="N2840" s="109" t="s">
        <v>351</v>
      </c>
      <c r="O2840" s="149" t="s">
        <v>6467</v>
      </c>
      <c r="P2840" s="262">
        <v>4620105826464</v>
      </c>
      <c r="Q2840" s="137">
        <v>13.52</v>
      </c>
      <c r="R2840" s="138">
        <v>0.076608</v>
      </c>
      <c r="S2840" s="125">
        <f t="shared" si="644"/>
        <v>0</v>
      </c>
      <c r="T2840" s="126">
        <f t="shared" si="645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2"/>
        <v>81.65</v>
      </c>
      <c r="G2841" s="75">
        <f t="shared" si="643"/>
        <v>65.32</v>
      </c>
      <c r="H2841" s="76">
        <v>920</v>
      </c>
      <c r="I2841" s="72"/>
      <c r="J2841" s="72"/>
      <c r="K2841" s="75" t="str">
        <f t="shared" si="633"/>
        <v/>
      </c>
      <c r="L2841" s="72">
        <v>10</v>
      </c>
      <c r="M2841" s="72">
        <v>1000</v>
      </c>
      <c r="N2841" s="109" t="s">
        <v>351</v>
      </c>
      <c r="O2841" s="149" t="s">
        <v>6467</v>
      </c>
      <c r="P2841" s="262">
        <v>4620105826471</v>
      </c>
      <c r="Q2841" s="137">
        <v>11.83</v>
      </c>
      <c r="R2841" s="138">
        <v>0.08853075</v>
      </c>
      <c r="S2841" s="125">
        <f t="shared" si="644"/>
        <v>0</v>
      </c>
      <c r="T2841" s="126">
        <f t="shared" si="645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2"/>
        <v>35.14</v>
      </c>
      <c r="G2842" s="75">
        <f t="shared" si="643"/>
        <v>28.112</v>
      </c>
      <c r="H2842" s="76">
        <v>80</v>
      </c>
      <c r="I2842" s="72"/>
      <c r="J2842" s="72" t="s">
        <v>361</v>
      </c>
      <c r="K2842" s="75" t="str">
        <f t="shared" si="633"/>
        <v/>
      </c>
      <c r="L2842" s="72">
        <v>20</v>
      </c>
      <c r="M2842" s="72">
        <v>1000</v>
      </c>
      <c r="N2842" s="109" t="s">
        <v>351</v>
      </c>
      <c r="O2842" s="149" t="s">
        <v>6467</v>
      </c>
      <c r="P2842" s="262">
        <v>4620105826488</v>
      </c>
      <c r="Q2842" s="137">
        <v>2.7</v>
      </c>
      <c r="R2842" s="138">
        <v>0.040375</v>
      </c>
      <c r="S2842" s="125">
        <f t="shared" si="644"/>
        <v>0</v>
      </c>
      <c r="T2842" s="126">
        <f t="shared" si="645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2"/>
        <v>35.14</v>
      </c>
      <c r="G2843" s="75">
        <f t="shared" si="643"/>
        <v>28.112</v>
      </c>
      <c r="H2843" s="78"/>
      <c r="I2843" s="72"/>
      <c r="J2843" s="72" t="s">
        <v>361</v>
      </c>
      <c r="K2843" s="75" t="str">
        <f t="shared" si="633"/>
        <v/>
      </c>
      <c r="L2843" s="72">
        <v>20</v>
      </c>
      <c r="M2843" s="72">
        <v>1000</v>
      </c>
      <c r="N2843" s="109" t="s">
        <v>351</v>
      </c>
      <c r="O2843" s="149" t="s">
        <v>6467</v>
      </c>
      <c r="P2843" s="262">
        <v>4620105826495</v>
      </c>
      <c r="Q2843" s="137">
        <v>2.24</v>
      </c>
      <c r="R2843" s="138">
        <v>0.040375</v>
      </c>
      <c r="S2843" s="125">
        <f t="shared" si="644"/>
        <v>0</v>
      </c>
      <c r="T2843" s="126">
        <f t="shared" si="645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2"/>
        <v>60.08</v>
      </c>
      <c r="G2844" s="75">
        <f t="shared" si="643"/>
        <v>48.064</v>
      </c>
      <c r="H2844" s="76">
        <v>960</v>
      </c>
      <c r="I2844" s="72"/>
      <c r="J2844" s="72"/>
      <c r="K2844" s="75" t="str">
        <f t="shared" si="633"/>
        <v/>
      </c>
      <c r="L2844" s="72">
        <v>20</v>
      </c>
      <c r="M2844" s="72">
        <v>1000</v>
      </c>
      <c r="N2844" s="109" t="s">
        <v>351</v>
      </c>
      <c r="O2844" s="149" t="s">
        <v>6467</v>
      </c>
      <c r="P2844" s="262">
        <v>4620105826501</v>
      </c>
      <c r="Q2844" s="137">
        <v>3.09</v>
      </c>
      <c r="R2844" s="138">
        <v>0.040375</v>
      </c>
      <c r="S2844" s="125">
        <f t="shared" si="644"/>
        <v>0</v>
      </c>
      <c r="T2844" s="126">
        <f t="shared" si="645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2"/>
        <v>60.08</v>
      </c>
      <c r="G2845" s="75">
        <f t="shared" si="643"/>
        <v>48.064</v>
      </c>
      <c r="H2845" s="76">
        <v>260</v>
      </c>
      <c r="I2845" s="72"/>
      <c r="J2845" s="72"/>
      <c r="K2845" s="75" t="str">
        <f t="shared" si="633"/>
        <v/>
      </c>
      <c r="L2845" s="72">
        <v>20</v>
      </c>
      <c r="M2845" s="72">
        <v>1000</v>
      </c>
      <c r="N2845" s="109" t="s">
        <v>351</v>
      </c>
      <c r="O2845" s="149" t="s">
        <v>6467</v>
      </c>
      <c r="P2845" s="262">
        <v>4620105826518</v>
      </c>
      <c r="Q2845" s="137">
        <v>3.7</v>
      </c>
      <c r="R2845" s="138">
        <v>0.040375</v>
      </c>
      <c r="S2845" s="125">
        <f t="shared" si="644"/>
        <v>0</v>
      </c>
      <c r="T2845" s="126">
        <f t="shared" si="645"/>
        <v>0</v>
      </c>
    </row>
    <row r="2846" outlineLevel="1" spans="1:20">
      <c r="A2846" s="65" t="s">
        <v>286</v>
      </c>
      <c r="B2846" s="66"/>
      <c r="C2846" s="261"/>
      <c r="D2846" s="73"/>
      <c r="E2846" s="75"/>
      <c r="F2846" s="75"/>
      <c r="G2846" s="75"/>
      <c r="H2846" s="78"/>
      <c r="I2846" s="72"/>
      <c r="J2846" s="72"/>
      <c r="K2846" s="75" t="str">
        <f t="shared" si="633"/>
        <v/>
      </c>
      <c r="L2846" s="72"/>
      <c r="M2846" s="72"/>
      <c r="N2846" s="149"/>
      <c r="O2846" s="149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6">E2847-E2847*$G$2%</f>
        <v>132.5</v>
      </c>
      <c r="G2847" s="75">
        <f t="shared" ref="G2847:G2854" si="647">E2847-(20*E2847/100)</f>
        <v>106</v>
      </c>
      <c r="H2847" s="76">
        <v>486</v>
      </c>
      <c r="I2847" s="72"/>
      <c r="J2847" s="72"/>
      <c r="K2847" s="75" t="str">
        <f t="shared" si="633"/>
        <v/>
      </c>
      <c r="L2847" s="72">
        <v>1</v>
      </c>
      <c r="M2847" s="72">
        <v>100</v>
      </c>
      <c r="N2847" s="109" t="s">
        <v>351</v>
      </c>
      <c r="O2847" s="149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8">Q2847/M2847*D2847</f>
        <v>0</v>
      </c>
      <c r="T2847" s="126">
        <f t="shared" ref="T2847:T2858" si="649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6"/>
        <v>132.5</v>
      </c>
      <c r="G2848" s="75">
        <f t="shared" si="647"/>
        <v>106</v>
      </c>
      <c r="H2848" s="76">
        <v>539</v>
      </c>
      <c r="I2848" s="72"/>
      <c r="J2848" s="72"/>
      <c r="K2848" s="75" t="str">
        <f t="shared" si="633"/>
        <v/>
      </c>
      <c r="L2848" s="72">
        <v>1</v>
      </c>
      <c r="M2848" s="72">
        <v>100</v>
      </c>
      <c r="N2848" s="109" t="s">
        <v>351</v>
      </c>
      <c r="O2848" s="149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8"/>
        <v>0</v>
      </c>
      <c r="T2848" s="126">
        <f t="shared" si="649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6"/>
        <v>165.75</v>
      </c>
      <c r="G2849" s="75">
        <f t="shared" si="647"/>
        <v>132.6</v>
      </c>
      <c r="H2849" s="76">
        <v>118</v>
      </c>
      <c r="I2849" s="72"/>
      <c r="J2849" s="72"/>
      <c r="K2849" s="75" t="str">
        <f t="shared" si="633"/>
        <v/>
      </c>
      <c r="L2849" s="72">
        <v>1</v>
      </c>
      <c r="M2849" s="72">
        <v>100</v>
      </c>
      <c r="N2849" s="109" t="s">
        <v>351</v>
      </c>
      <c r="O2849" s="149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8"/>
        <v>0</v>
      </c>
      <c r="T2849" s="126">
        <f t="shared" si="649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6"/>
        <v>165.75</v>
      </c>
      <c r="G2850" s="75">
        <f t="shared" si="647"/>
        <v>132.6</v>
      </c>
      <c r="H2850" s="76">
        <v>946</v>
      </c>
      <c r="I2850" s="72"/>
      <c r="J2850" s="72"/>
      <c r="K2850" s="75" t="str">
        <f t="shared" si="633"/>
        <v/>
      </c>
      <c r="L2850" s="72">
        <v>1</v>
      </c>
      <c r="M2850" s="72">
        <v>100</v>
      </c>
      <c r="N2850" s="109" t="s">
        <v>351</v>
      </c>
      <c r="O2850" s="149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8"/>
        <v>0</v>
      </c>
      <c r="T2850" s="126">
        <f t="shared" si="649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6"/>
        <v>200.23</v>
      </c>
      <c r="G2851" s="75">
        <f t="shared" si="647"/>
        <v>160.184</v>
      </c>
      <c r="H2851" s="76">
        <v>257</v>
      </c>
      <c r="I2851" s="72"/>
      <c r="J2851" s="72"/>
      <c r="K2851" s="75" t="str">
        <f t="shared" si="633"/>
        <v/>
      </c>
      <c r="L2851" s="72">
        <v>1</v>
      </c>
      <c r="M2851" s="72">
        <v>100</v>
      </c>
      <c r="N2851" s="109" t="s">
        <v>351</v>
      </c>
      <c r="O2851" s="149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8"/>
        <v>0</v>
      </c>
      <c r="T2851" s="126">
        <f t="shared" si="649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6"/>
        <v>200.23</v>
      </c>
      <c r="G2852" s="75">
        <f t="shared" si="647"/>
        <v>160.184</v>
      </c>
      <c r="H2852" s="76">
        <v>1030</v>
      </c>
      <c r="I2852" s="72"/>
      <c r="J2852" s="72"/>
      <c r="K2852" s="75" t="str">
        <f t="shared" si="633"/>
        <v/>
      </c>
      <c r="L2852" s="72">
        <v>1</v>
      </c>
      <c r="M2852" s="72">
        <v>100</v>
      </c>
      <c r="N2852" s="109" t="s">
        <v>351</v>
      </c>
      <c r="O2852" s="149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8"/>
        <v>0</v>
      </c>
      <c r="T2852" s="126">
        <f t="shared" si="649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6"/>
        <v>275.94</v>
      </c>
      <c r="G2853" s="75">
        <f t="shared" si="647"/>
        <v>220.752</v>
      </c>
      <c r="H2853" s="76">
        <v>343</v>
      </c>
      <c r="I2853" s="72"/>
      <c r="J2853" s="72"/>
      <c r="K2853" s="75" t="str">
        <f t="shared" si="633"/>
        <v/>
      </c>
      <c r="L2853" s="72">
        <v>1</v>
      </c>
      <c r="M2853" s="72">
        <v>100</v>
      </c>
      <c r="N2853" s="109" t="s">
        <v>351</v>
      </c>
      <c r="O2853" s="149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8"/>
        <v>0</v>
      </c>
      <c r="T2853" s="126">
        <f t="shared" si="649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6"/>
        <v>275.94</v>
      </c>
      <c r="G2854" s="75">
        <f t="shared" si="647"/>
        <v>220.752</v>
      </c>
      <c r="H2854" s="76">
        <v>679</v>
      </c>
      <c r="I2854" s="72"/>
      <c r="J2854" s="72"/>
      <c r="K2854" s="75" t="str">
        <f t="shared" si="633"/>
        <v/>
      </c>
      <c r="L2854" s="72">
        <v>1</v>
      </c>
      <c r="M2854" s="72">
        <v>100</v>
      </c>
      <c r="N2854" s="109" t="s">
        <v>351</v>
      </c>
      <c r="O2854" s="149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8"/>
        <v>0</v>
      </c>
      <c r="T2854" s="126">
        <f t="shared" si="649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6"/>
        <v>414.6</v>
      </c>
      <c r="G2855" s="75">
        <f t="shared" ref="G2855:G2871" si="650">E2855-(20*E2855/100)</f>
        <v>331.68</v>
      </c>
      <c r="H2855" s="76">
        <v>270</v>
      </c>
      <c r="I2855" s="72"/>
      <c r="J2855" s="72"/>
      <c r="K2855" s="75" t="str">
        <f t="shared" si="633"/>
        <v/>
      </c>
      <c r="L2855" s="72">
        <v>1</v>
      </c>
      <c r="M2855" s="72">
        <v>50</v>
      </c>
      <c r="N2855" s="109" t="s">
        <v>351</v>
      </c>
      <c r="O2855" s="149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8"/>
        <v>0</v>
      </c>
      <c r="T2855" s="126">
        <f t="shared" si="649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6"/>
        <v>414.6</v>
      </c>
      <c r="G2856" s="75">
        <f t="shared" si="650"/>
        <v>331.68</v>
      </c>
      <c r="H2856" s="76">
        <v>321</v>
      </c>
      <c r="I2856" s="72"/>
      <c r="J2856" s="72"/>
      <c r="K2856" s="75" t="str">
        <f t="shared" si="633"/>
        <v/>
      </c>
      <c r="L2856" s="72">
        <v>1</v>
      </c>
      <c r="M2856" s="72">
        <v>50</v>
      </c>
      <c r="N2856" s="109" t="s">
        <v>351</v>
      </c>
      <c r="O2856" s="149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8"/>
        <v>0</v>
      </c>
      <c r="T2856" s="126">
        <f t="shared" si="649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6"/>
        <v>450.88</v>
      </c>
      <c r="G2857" s="75">
        <f t="shared" si="650"/>
        <v>360.704</v>
      </c>
      <c r="H2857" s="76">
        <v>315</v>
      </c>
      <c r="I2857" s="72"/>
      <c r="J2857" s="72"/>
      <c r="K2857" s="75" t="str">
        <f t="shared" si="633"/>
        <v/>
      </c>
      <c r="L2857" s="72">
        <v>1</v>
      </c>
      <c r="M2857" s="72">
        <v>50</v>
      </c>
      <c r="N2857" s="109" t="s">
        <v>351</v>
      </c>
      <c r="O2857" s="149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8"/>
        <v>0</v>
      </c>
      <c r="T2857" s="126">
        <f t="shared" si="649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6"/>
        <v>450.88</v>
      </c>
      <c r="G2858" s="75">
        <f t="shared" si="650"/>
        <v>360.704</v>
      </c>
      <c r="H2858" s="76">
        <v>134</v>
      </c>
      <c r="I2858" s="72"/>
      <c r="J2858" s="72"/>
      <c r="K2858" s="75" t="str">
        <f t="shared" ref="K2858:K2921" si="651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9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8"/>
        <v>0</v>
      </c>
      <c r="T2858" s="126">
        <f t="shared" si="649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51"/>
        <v/>
      </c>
      <c r="L2859" s="72"/>
      <c r="M2859" s="72"/>
      <c r="N2859" s="109"/>
      <c r="O2859" s="149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2">E2860-E2860*$G$2%</f>
        <v>325.94</v>
      </c>
      <c r="G2860" s="75">
        <f t="shared" si="650"/>
        <v>260.752</v>
      </c>
      <c r="H2860" s="78"/>
      <c r="I2860" s="72"/>
      <c r="J2860" s="72" t="s">
        <v>361</v>
      </c>
      <c r="K2860" s="75" t="str">
        <f t="shared" si="651"/>
        <v/>
      </c>
      <c r="L2860" s="72">
        <v>1</v>
      </c>
      <c r="M2860" s="72">
        <v>100</v>
      </c>
      <c r="N2860" s="109" t="s">
        <v>351</v>
      </c>
      <c r="O2860" s="149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3">Q2860/M2860*D2860</f>
        <v>0</v>
      </c>
      <c r="T2860" s="126">
        <f t="shared" ref="T2860:T2871" si="654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2"/>
        <v>457.66</v>
      </c>
      <c r="G2861" s="75">
        <f t="shared" si="650"/>
        <v>366.128</v>
      </c>
      <c r="H2861" s="78"/>
      <c r="I2861" s="72"/>
      <c r="J2861" s="72" t="s">
        <v>361</v>
      </c>
      <c r="K2861" s="75" t="str">
        <f t="shared" si="651"/>
        <v/>
      </c>
      <c r="L2861" s="72">
        <v>1</v>
      </c>
      <c r="M2861" s="72">
        <v>100</v>
      </c>
      <c r="N2861" s="109" t="s">
        <v>351</v>
      </c>
      <c r="O2861" s="149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3"/>
        <v>0</v>
      </c>
      <c r="T2861" s="126">
        <f t="shared" si="654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2"/>
        <v>457.66</v>
      </c>
      <c r="G2862" s="75">
        <f t="shared" si="650"/>
        <v>366.128</v>
      </c>
      <c r="H2862" s="78"/>
      <c r="I2862" s="72"/>
      <c r="J2862" s="72" t="s">
        <v>361</v>
      </c>
      <c r="K2862" s="75" t="str">
        <f t="shared" si="651"/>
        <v/>
      </c>
      <c r="L2862" s="72">
        <v>1</v>
      </c>
      <c r="M2862" s="72">
        <v>100</v>
      </c>
      <c r="N2862" s="109" t="s">
        <v>351</v>
      </c>
      <c r="O2862" s="149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3"/>
        <v>0</v>
      </c>
      <c r="T2862" s="126">
        <f t="shared" si="654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2"/>
        <v>614.91</v>
      </c>
      <c r="G2863" s="75">
        <f t="shared" si="650"/>
        <v>491.928</v>
      </c>
      <c r="H2863" s="76">
        <v>11</v>
      </c>
      <c r="I2863" s="72"/>
      <c r="J2863" s="72" t="s">
        <v>361</v>
      </c>
      <c r="K2863" s="75" t="str">
        <f t="shared" si="651"/>
        <v/>
      </c>
      <c r="L2863" s="72">
        <v>1</v>
      </c>
      <c r="M2863" s="72">
        <v>100</v>
      </c>
      <c r="N2863" s="109" t="s">
        <v>351</v>
      </c>
      <c r="O2863" s="149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3"/>
        <v>0</v>
      </c>
      <c r="T2863" s="126">
        <f t="shared" si="654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2"/>
        <v>331.1</v>
      </c>
      <c r="G2864" s="75">
        <f t="shared" si="650"/>
        <v>264.88</v>
      </c>
      <c r="H2864" s="76">
        <v>77</v>
      </c>
      <c r="I2864" s="72"/>
      <c r="J2864" s="72"/>
      <c r="K2864" s="75" t="str">
        <f t="shared" si="651"/>
        <v/>
      </c>
      <c r="L2864" s="72">
        <v>1</v>
      </c>
      <c r="M2864" s="72">
        <v>100</v>
      </c>
      <c r="N2864" s="109" t="s">
        <v>351</v>
      </c>
      <c r="O2864" s="149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3"/>
        <v>0</v>
      </c>
      <c r="T2864" s="126">
        <f t="shared" si="654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2"/>
        <v>331.1</v>
      </c>
      <c r="G2865" s="75">
        <f t="shared" si="650"/>
        <v>264.88</v>
      </c>
      <c r="H2865" s="76">
        <v>24</v>
      </c>
      <c r="I2865" s="72"/>
      <c r="J2865" s="72"/>
      <c r="K2865" s="75" t="str">
        <f t="shared" si="651"/>
        <v/>
      </c>
      <c r="L2865" s="72">
        <v>1</v>
      </c>
      <c r="M2865" s="72">
        <v>100</v>
      </c>
      <c r="N2865" s="109" t="s">
        <v>351</v>
      </c>
      <c r="O2865" s="149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3"/>
        <v>0</v>
      </c>
      <c r="T2865" s="126">
        <f t="shared" si="654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2"/>
        <v>782.96</v>
      </c>
      <c r="G2866" s="75">
        <f t="shared" si="650"/>
        <v>626.368</v>
      </c>
      <c r="H2866" s="76">
        <v>70</v>
      </c>
      <c r="I2866" s="72"/>
      <c r="J2866" s="72"/>
      <c r="K2866" s="75" t="str">
        <f t="shared" si="651"/>
        <v/>
      </c>
      <c r="L2866" s="72">
        <v>1</v>
      </c>
      <c r="M2866" s="72">
        <v>50</v>
      </c>
      <c r="N2866" s="109" t="s">
        <v>351</v>
      </c>
      <c r="O2866" s="149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3"/>
        <v>0</v>
      </c>
      <c r="T2866" s="126">
        <f t="shared" si="654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2"/>
        <v>1105.93</v>
      </c>
      <c r="G2867" s="75">
        <f t="shared" si="650"/>
        <v>884.744</v>
      </c>
      <c r="H2867" s="76">
        <v>93</v>
      </c>
      <c r="I2867" s="72"/>
      <c r="J2867" s="72"/>
      <c r="K2867" s="75" t="str">
        <f t="shared" si="651"/>
        <v/>
      </c>
      <c r="L2867" s="72">
        <v>1</v>
      </c>
      <c r="M2867" s="72">
        <v>20</v>
      </c>
      <c r="N2867" s="109" t="s">
        <v>351</v>
      </c>
      <c r="O2867" s="149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3"/>
        <v>0</v>
      </c>
      <c r="T2867" s="126">
        <f t="shared" si="654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2"/>
        <v>611.37</v>
      </c>
      <c r="G2868" s="75">
        <f t="shared" si="650"/>
        <v>489.096</v>
      </c>
      <c r="H2868" s="78"/>
      <c r="I2868" s="72"/>
      <c r="J2868" s="72" t="s">
        <v>361</v>
      </c>
      <c r="K2868" s="75" t="str">
        <f t="shared" si="651"/>
        <v/>
      </c>
      <c r="L2868" s="72">
        <v>1</v>
      </c>
      <c r="M2868" s="72">
        <v>100</v>
      </c>
      <c r="N2868" s="109" t="s">
        <v>351</v>
      </c>
      <c r="O2868" s="149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3"/>
        <v>0</v>
      </c>
      <c r="T2868" s="126">
        <f t="shared" si="654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2"/>
        <v>457.66</v>
      </c>
      <c r="G2869" s="75">
        <f t="shared" si="650"/>
        <v>366.128</v>
      </c>
      <c r="H2869" s="76">
        <v>16</v>
      </c>
      <c r="I2869" s="72"/>
      <c r="J2869" s="72"/>
      <c r="K2869" s="75" t="str">
        <f t="shared" si="651"/>
        <v/>
      </c>
      <c r="L2869" s="72">
        <v>1</v>
      </c>
      <c r="M2869" s="72">
        <v>100</v>
      </c>
      <c r="N2869" s="109" t="s">
        <v>351</v>
      </c>
      <c r="O2869" s="149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3"/>
        <v>0</v>
      </c>
      <c r="T2869" s="126">
        <f t="shared" si="654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2"/>
        <v>457.66</v>
      </c>
      <c r="G2870" s="75">
        <f t="shared" si="650"/>
        <v>366.128</v>
      </c>
      <c r="H2870" s="76">
        <v>26</v>
      </c>
      <c r="I2870" s="72"/>
      <c r="J2870" s="72"/>
      <c r="K2870" s="75" t="str">
        <f t="shared" si="651"/>
        <v/>
      </c>
      <c r="L2870" s="72">
        <v>1</v>
      </c>
      <c r="M2870" s="72">
        <v>100</v>
      </c>
      <c r="N2870" s="109" t="s">
        <v>351</v>
      </c>
      <c r="O2870" s="149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3"/>
        <v>0</v>
      </c>
      <c r="T2870" s="126">
        <f t="shared" si="654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2"/>
        <v>331.1</v>
      </c>
      <c r="G2871" s="75">
        <f t="shared" si="650"/>
        <v>264.88</v>
      </c>
      <c r="H2871" s="76">
        <v>80</v>
      </c>
      <c r="I2871" s="72"/>
      <c r="J2871" s="72"/>
      <c r="K2871" s="75" t="str">
        <f t="shared" si="651"/>
        <v/>
      </c>
      <c r="L2871" s="72">
        <v>1</v>
      </c>
      <c r="M2871" s="72">
        <v>100</v>
      </c>
      <c r="N2871" s="109" t="s">
        <v>351</v>
      </c>
      <c r="O2871" s="149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3"/>
        <v>0</v>
      </c>
      <c r="T2871" s="126">
        <f t="shared" si="654"/>
        <v>0</v>
      </c>
      <c r="U2871" s="22"/>
    </row>
    <row r="2872" outlineLevel="1" spans="1:20">
      <c r="A2872" s="65" t="s">
        <v>289</v>
      </c>
      <c r="B2872" s="66"/>
      <c r="C2872" s="261"/>
      <c r="D2872" s="73"/>
      <c r="E2872" s="75"/>
      <c r="F2872" s="75"/>
      <c r="G2872" s="75"/>
      <c r="H2872" s="78"/>
      <c r="I2872" s="72"/>
      <c r="J2872" s="72"/>
      <c r="K2872" s="75" t="str">
        <f t="shared" si="651"/>
        <v/>
      </c>
      <c r="L2872" s="72"/>
      <c r="M2872" s="72"/>
      <c r="N2872" s="149"/>
      <c r="O2872" s="149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5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51"/>
        <v/>
      </c>
      <c r="L2873" s="72">
        <v>1</v>
      </c>
      <c r="M2873" s="72">
        <v>72</v>
      </c>
      <c r="N2873" s="109" t="s">
        <v>351</v>
      </c>
      <c r="O2873" s="149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6">Q2873/M2873*D2873</f>
        <v>0</v>
      </c>
      <c r="T2873" s="126">
        <f t="shared" ref="T2873:T2878" si="657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5"/>
        <v>515.68</v>
      </c>
      <c r="G2874" s="75">
        <f>E2874-(20*E2874/100)</f>
        <v>412.544</v>
      </c>
      <c r="H2874" s="76">
        <v>143</v>
      </c>
      <c r="I2874" s="72"/>
      <c r="J2874" s="72"/>
      <c r="K2874" s="75" t="str">
        <f t="shared" si="651"/>
        <v/>
      </c>
      <c r="L2874" s="72">
        <v>1</v>
      </c>
      <c r="M2874" s="72">
        <v>48</v>
      </c>
      <c r="N2874" s="109" t="s">
        <v>351</v>
      </c>
      <c r="O2874" s="149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6"/>
        <v>0</v>
      </c>
      <c r="T2874" s="126">
        <f t="shared" si="657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5"/>
        <v>662.84</v>
      </c>
      <c r="G2875" s="75">
        <f t="shared" ref="G2875:G2885" si="658">E2875-(20*E2875/100)</f>
        <v>530.272</v>
      </c>
      <c r="H2875" s="76">
        <v>175</v>
      </c>
      <c r="I2875" s="72"/>
      <c r="J2875" s="72"/>
      <c r="K2875" s="75" t="str">
        <f t="shared" si="651"/>
        <v/>
      </c>
      <c r="L2875" s="72">
        <v>1</v>
      </c>
      <c r="M2875" s="72">
        <v>42</v>
      </c>
      <c r="N2875" s="109" t="s">
        <v>351</v>
      </c>
      <c r="O2875" s="149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6"/>
        <v>0</v>
      </c>
      <c r="T2875" s="126">
        <f t="shared" si="657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5"/>
        <v>552.7</v>
      </c>
      <c r="G2876" s="75">
        <f t="shared" si="658"/>
        <v>442.16</v>
      </c>
      <c r="H2876" s="76">
        <v>114</v>
      </c>
      <c r="I2876" s="72"/>
      <c r="J2876" s="72"/>
      <c r="K2876" s="75" t="str">
        <f t="shared" si="651"/>
        <v/>
      </c>
      <c r="L2876" s="72">
        <v>1</v>
      </c>
      <c r="M2876" s="72">
        <v>48</v>
      </c>
      <c r="N2876" s="109" t="s">
        <v>351</v>
      </c>
      <c r="O2876" s="149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6"/>
        <v>0</v>
      </c>
      <c r="T2876" s="126">
        <f t="shared" si="657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5"/>
        <v>684.27</v>
      </c>
      <c r="G2877" s="75">
        <f t="shared" si="658"/>
        <v>547.416</v>
      </c>
      <c r="H2877" s="76">
        <v>202</v>
      </c>
      <c r="I2877" s="72"/>
      <c r="J2877" s="72"/>
      <c r="K2877" s="75" t="str">
        <f t="shared" si="651"/>
        <v/>
      </c>
      <c r="L2877" s="72">
        <v>1</v>
      </c>
      <c r="M2877" s="72">
        <v>42</v>
      </c>
      <c r="N2877" s="109" t="s">
        <v>351</v>
      </c>
      <c r="O2877" s="149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6"/>
        <v>0</v>
      </c>
      <c r="T2877" s="126">
        <f t="shared" si="657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5"/>
        <v>781.08</v>
      </c>
      <c r="G2878" s="75">
        <f t="shared" si="658"/>
        <v>624.864</v>
      </c>
      <c r="H2878" s="76">
        <v>142</v>
      </c>
      <c r="I2878" s="72"/>
      <c r="J2878" s="72"/>
      <c r="K2878" s="75" t="str">
        <f t="shared" si="651"/>
        <v/>
      </c>
      <c r="L2878" s="72">
        <v>1</v>
      </c>
      <c r="M2878" s="72">
        <v>36</v>
      </c>
      <c r="N2878" s="109" t="s">
        <v>351</v>
      </c>
      <c r="O2878" s="149" t="s">
        <v>6537</v>
      </c>
      <c r="P2878" s="262">
        <v>4620105820158</v>
      </c>
      <c r="Q2878" s="137">
        <v>15</v>
      </c>
      <c r="R2878" s="138">
        <v>0.059136</v>
      </c>
      <c r="S2878" s="125">
        <f t="shared" si="656"/>
        <v>0</v>
      </c>
      <c r="T2878" s="126">
        <f t="shared" si="657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51"/>
        <v/>
      </c>
      <c r="L2879" s="72"/>
      <c r="M2879" s="72"/>
      <c r="N2879" s="109"/>
      <c r="O2879" s="149"/>
      <c r="P2879" s="262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9">E2880-E2880*$G$2%</f>
        <v>4001.91</v>
      </c>
      <c r="G2880" s="75">
        <f t="shared" si="658"/>
        <v>3201.528</v>
      </c>
      <c r="H2880" s="76">
        <v>75</v>
      </c>
      <c r="I2880" s="72"/>
      <c r="J2880" s="72"/>
      <c r="K2880" s="75" t="str">
        <f t="shared" si="651"/>
        <v/>
      </c>
      <c r="L2880" s="72">
        <v>1</v>
      </c>
      <c r="M2880" s="72">
        <v>20</v>
      </c>
      <c r="N2880" s="109" t="s">
        <v>351</v>
      </c>
      <c r="O2880" s="149" t="s">
        <v>6537</v>
      </c>
      <c r="P2880" s="262">
        <v>4620105828864</v>
      </c>
      <c r="Q2880" s="137">
        <v>16.3</v>
      </c>
      <c r="R2880" s="138">
        <v>0.08392878</v>
      </c>
      <c r="S2880" s="125">
        <f t="shared" ref="S2880:S2885" si="660">Q2880/M2880*D2880</f>
        <v>0</v>
      </c>
      <c r="T2880" s="126">
        <f t="shared" ref="T2880:T2885" si="661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9"/>
        <v>3829.69</v>
      </c>
      <c r="G2881" s="75">
        <f t="shared" si="658"/>
        <v>3063.752</v>
      </c>
      <c r="H2881" s="76">
        <v>94</v>
      </c>
      <c r="I2881" s="72"/>
      <c r="J2881" s="72"/>
      <c r="K2881" s="75" t="str">
        <f t="shared" si="651"/>
        <v/>
      </c>
      <c r="L2881" s="72">
        <v>1</v>
      </c>
      <c r="M2881" s="72">
        <v>20</v>
      </c>
      <c r="N2881" s="109" t="s">
        <v>351</v>
      </c>
      <c r="O2881" s="149" t="s">
        <v>6537</v>
      </c>
      <c r="P2881" s="262">
        <v>4620105828871</v>
      </c>
      <c r="Q2881" s="137">
        <v>16</v>
      </c>
      <c r="R2881" s="138">
        <v>0.08392878</v>
      </c>
      <c r="S2881" s="125">
        <f t="shared" si="660"/>
        <v>0</v>
      </c>
      <c r="T2881" s="126">
        <f t="shared" si="661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9"/>
        <v>3607.64</v>
      </c>
      <c r="G2882" s="75">
        <f t="shared" si="658"/>
        <v>2886.112</v>
      </c>
      <c r="H2882" s="76">
        <v>91</v>
      </c>
      <c r="I2882" s="72"/>
      <c r="J2882" s="72"/>
      <c r="K2882" s="75" t="str">
        <f t="shared" si="651"/>
        <v/>
      </c>
      <c r="L2882" s="72">
        <v>1</v>
      </c>
      <c r="M2882" s="72">
        <v>20</v>
      </c>
      <c r="N2882" s="109" t="s">
        <v>351</v>
      </c>
      <c r="O2882" s="149" t="s">
        <v>6537</v>
      </c>
      <c r="P2882" s="262">
        <v>4620105828895</v>
      </c>
      <c r="Q2882" s="137">
        <v>14.3</v>
      </c>
      <c r="R2882" s="138">
        <v>0.07565178</v>
      </c>
      <c r="S2882" s="125">
        <f t="shared" si="660"/>
        <v>0</v>
      </c>
      <c r="T2882" s="126">
        <f t="shared" si="661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9"/>
        <v>3401.9</v>
      </c>
      <c r="G2883" s="75">
        <f t="shared" si="658"/>
        <v>2721.52</v>
      </c>
      <c r="H2883" s="76">
        <v>90</v>
      </c>
      <c r="I2883" s="72"/>
      <c r="J2883" s="72"/>
      <c r="K2883" s="75" t="str">
        <f t="shared" si="651"/>
        <v/>
      </c>
      <c r="L2883" s="72">
        <v>1</v>
      </c>
      <c r="M2883" s="72">
        <v>20</v>
      </c>
      <c r="N2883" s="109" t="s">
        <v>351</v>
      </c>
      <c r="O2883" s="149" t="s">
        <v>6537</v>
      </c>
      <c r="P2883" s="262">
        <v>4620105828901</v>
      </c>
      <c r="Q2883" s="137">
        <v>14</v>
      </c>
      <c r="R2883" s="138">
        <v>0.07565178</v>
      </c>
      <c r="S2883" s="125">
        <f t="shared" si="660"/>
        <v>0</v>
      </c>
      <c r="T2883" s="126">
        <f t="shared" si="661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9"/>
        <v>2893.37</v>
      </c>
      <c r="G2884" s="75">
        <f t="shared" si="658"/>
        <v>2314.696</v>
      </c>
      <c r="H2884" s="76">
        <v>81</v>
      </c>
      <c r="I2884" s="72"/>
      <c r="J2884" s="72"/>
      <c r="K2884" s="75" t="str">
        <f t="shared" si="651"/>
        <v/>
      </c>
      <c r="L2884" s="72">
        <v>1</v>
      </c>
      <c r="M2884" s="72">
        <v>25</v>
      </c>
      <c r="N2884" s="109" t="s">
        <v>351</v>
      </c>
      <c r="O2884" s="149" t="s">
        <v>6537</v>
      </c>
      <c r="P2884" s="262">
        <v>4620105828918</v>
      </c>
      <c r="Q2884" s="137">
        <v>11</v>
      </c>
      <c r="R2884" s="138">
        <v>0.07339563</v>
      </c>
      <c r="S2884" s="125">
        <f t="shared" si="660"/>
        <v>0</v>
      </c>
      <c r="T2884" s="126">
        <f t="shared" si="661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9"/>
        <v>2565.59</v>
      </c>
      <c r="G2885" s="75">
        <f t="shared" si="658"/>
        <v>2052.472</v>
      </c>
      <c r="H2885" s="76">
        <v>86</v>
      </c>
      <c r="I2885" s="72"/>
      <c r="J2885" s="72"/>
      <c r="K2885" s="75" t="str">
        <f t="shared" si="651"/>
        <v/>
      </c>
      <c r="L2885" s="72">
        <v>1</v>
      </c>
      <c r="M2885" s="72">
        <v>25</v>
      </c>
      <c r="N2885" s="109" t="s">
        <v>351</v>
      </c>
      <c r="O2885" s="149" t="s">
        <v>6537</v>
      </c>
      <c r="P2885" s="262">
        <v>4620105828925</v>
      </c>
      <c r="Q2885" s="137">
        <v>10</v>
      </c>
      <c r="R2885" s="138">
        <v>0.07339563</v>
      </c>
      <c r="S2885" s="125">
        <f t="shared" si="660"/>
        <v>0</v>
      </c>
      <c r="T2885" s="126">
        <f t="shared" si="661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51"/>
        <v/>
      </c>
      <c r="L2886" s="72"/>
      <c r="M2886" s="72"/>
      <c r="N2886" s="149"/>
      <c r="O2886" s="149"/>
      <c r="P2886" s="262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2">E2887-E2887*$G$2%</f>
        <v>615.7</v>
      </c>
      <c r="G2887" s="75">
        <f t="shared" ref="G2887:G2899" si="663">E2887-(20*E2887/100)</f>
        <v>492.56</v>
      </c>
      <c r="H2887" s="76">
        <v>620</v>
      </c>
      <c r="I2887" s="72"/>
      <c r="J2887" s="72"/>
      <c r="K2887" s="75" t="str">
        <f t="shared" si="651"/>
        <v/>
      </c>
      <c r="L2887" s="72">
        <v>10</v>
      </c>
      <c r="M2887" s="72">
        <v>100</v>
      </c>
      <c r="N2887" s="109" t="s">
        <v>351</v>
      </c>
      <c r="O2887" s="149" t="s">
        <v>6565</v>
      </c>
      <c r="P2887" s="262">
        <v>4620105822077</v>
      </c>
      <c r="Q2887" s="137">
        <v>15.4</v>
      </c>
      <c r="R2887" s="138">
        <v>0.027603125</v>
      </c>
      <c r="S2887" s="125">
        <f t="shared" ref="S2887:S2895" si="664">Q2887/M2887*D2887</f>
        <v>0</v>
      </c>
      <c r="T2887" s="126">
        <f t="shared" ref="T2887:T2895" si="665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2"/>
        <v>642.19</v>
      </c>
      <c r="G2888" s="75">
        <f t="shared" si="663"/>
        <v>513.752</v>
      </c>
      <c r="H2888" s="76">
        <v>140</v>
      </c>
      <c r="I2888" s="72"/>
      <c r="J2888" s="72"/>
      <c r="K2888" s="75" t="str">
        <f t="shared" si="651"/>
        <v/>
      </c>
      <c r="L2888" s="72">
        <v>10</v>
      </c>
      <c r="M2888" s="72">
        <v>100</v>
      </c>
      <c r="N2888" s="109" t="s">
        <v>351</v>
      </c>
      <c r="O2888" s="149" t="s">
        <v>6565</v>
      </c>
      <c r="P2888" s="262">
        <v>4620105822084</v>
      </c>
      <c r="Q2888" s="137">
        <v>16.7</v>
      </c>
      <c r="R2888" s="138">
        <v>0.027603125</v>
      </c>
      <c r="S2888" s="125">
        <f t="shared" si="664"/>
        <v>0</v>
      </c>
      <c r="T2888" s="126">
        <f t="shared" si="665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2"/>
        <v>598.34</v>
      </c>
      <c r="G2889" s="75">
        <f t="shared" si="663"/>
        <v>478.672</v>
      </c>
      <c r="H2889" s="76">
        <v>799</v>
      </c>
      <c r="I2889" s="72"/>
      <c r="J2889" s="72"/>
      <c r="K2889" s="75" t="str">
        <f t="shared" si="651"/>
        <v/>
      </c>
      <c r="L2889" s="72">
        <v>10</v>
      </c>
      <c r="M2889" s="72">
        <v>100</v>
      </c>
      <c r="N2889" s="109" t="s">
        <v>351</v>
      </c>
      <c r="O2889" s="149" t="s">
        <v>6565</v>
      </c>
      <c r="P2889" s="262">
        <v>4620105822091</v>
      </c>
      <c r="Q2889" s="137">
        <v>12.2</v>
      </c>
      <c r="R2889" s="138">
        <v>0.027603125</v>
      </c>
      <c r="S2889" s="125">
        <f t="shared" si="664"/>
        <v>0</v>
      </c>
      <c r="T2889" s="126">
        <f t="shared" si="665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2"/>
        <v>648.71</v>
      </c>
      <c r="G2890" s="75">
        <f t="shared" si="663"/>
        <v>518.968</v>
      </c>
      <c r="H2890" s="76">
        <v>990</v>
      </c>
      <c r="I2890" s="72"/>
      <c r="J2890" s="72"/>
      <c r="K2890" s="75" t="str">
        <f t="shared" si="651"/>
        <v/>
      </c>
      <c r="L2890" s="72">
        <v>10</v>
      </c>
      <c r="M2890" s="72">
        <v>100</v>
      </c>
      <c r="N2890" s="109" t="s">
        <v>351</v>
      </c>
      <c r="O2890" s="149" t="s">
        <v>6565</v>
      </c>
      <c r="P2890" s="262">
        <v>4620105822107</v>
      </c>
      <c r="Q2890" s="137">
        <v>12.6</v>
      </c>
      <c r="R2890" s="138">
        <v>0.027603125</v>
      </c>
      <c r="S2890" s="125">
        <f t="shared" si="664"/>
        <v>0</v>
      </c>
      <c r="T2890" s="126">
        <f t="shared" si="665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2"/>
        <v>750.26</v>
      </c>
      <c r="G2891" s="75">
        <f t="shared" si="663"/>
        <v>600.208</v>
      </c>
      <c r="H2891" s="76">
        <v>860</v>
      </c>
      <c r="I2891" s="72"/>
      <c r="J2891" s="72"/>
      <c r="K2891" s="75" t="str">
        <f t="shared" si="651"/>
        <v/>
      </c>
      <c r="L2891" s="72">
        <v>10</v>
      </c>
      <c r="M2891" s="72">
        <v>100</v>
      </c>
      <c r="N2891" s="109" t="s">
        <v>351</v>
      </c>
      <c r="O2891" s="149" t="s">
        <v>6565</v>
      </c>
      <c r="P2891" s="262">
        <v>4620105822114</v>
      </c>
      <c r="Q2891" s="137">
        <v>15.5</v>
      </c>
      <c r="R2891" s="138">
        <v>0.027603125</v>
      </c>
      <c r="S2891" s="125">
        <f t="shared" si="664"/>
        <v>0</v>
      </c>
      <c r="T2891" s="126">
        <f t="shared" si="665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2"/>
        <v>655.31</v>
      </c>
      <c r="G2892" s="75">
        <f t="shared" si="663"/>
        <v>524.248</v>
      </c>
      <c r="H2892" s="76">
        <v>670</v>
      </c>
      <c r="I2892" s="72"/>
      <c r="J2892" s="72"/>
      <c r="K2892" s="75" t="str">
        <f t="shared" si="651"/>
        <v/>
      </c>
      <c r="L2892" s="72">
        <v>10</v>
      </c>
      <c r="M2892" s="72">
        <v>100</v>
      </c>
      <c r="N2892" s="109" t="s">
        <v>351</v>
      </c>
      <c r="O2892" s="149" t="s">
        <v>6565</v>
      </c>
      <c r="P2892" s="262">
        <v>4620105822121</v>
      </c>
      <c r="Q2892" s="137">
        <v>13.1</v>
      </c>
      <c r="R2892" s="138">
        <v>0.037449</v>
      </c>
      <c r="S2892" s="125">
        <f t="shared" si="664"/>
        <v>0</v>
      </c>
      <c r="T2892" s="126">
        <f t="shared" si="665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2"/>
        <v>628.94</v>
      </c>
      <c r="G2893" s="75">
        <f t="shared" si="663"/>
        <v>503.152</v>
      </c>
      <c r="H2893" s="76">
        <v>350</v>
      </c>
      <c r="I2893" s="72"/>
      <c r="J2893" s="72"/>
      <c r="K2893" s="75" t="str">
        <f t="shared" si="651"/>
        <v/>
      </c>
      <c r="L2893" s="72">
        <v>10</v>
      </c>
      <c r="M2893" s="72">
        <v>100</v>
      </c>
      <c r="N2893" s="109" t="s">
        <v>351</v>
      </c>
      <c r="O2893" s="149" t="s">
        <v>6565</v>
      </c>
      <c r="P2893" s="262">
        <v>4620105822152</v>
      </c>
      <c r="Q2893" s="137">
        <v>13.4</v>
      </c>
      <c r="R2893" s="138">
        <v>0.037449</v>
      </c>
      <c r="S2893" s="125">
        <f t="shared" si="664"/>
        <v>0</v>
      </c>
      <c r="T2893" s="126">
        <f t="shared" si="665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2"/>
        <v>710.07</v>
      </c>
      <c r="G2894" s="75">
        <f t="shared" si="663"/>
        <v>568.056</v>
      </c>
      <c r="H2894" s="76">
        <v>370</v>
      </c>
      <c r="I2894" s="72"/>
      <c r="J2894" s="72"/>
      <c r="K2894" s="75" t="str">
        <f t="shared" si="651"/>
        <v/>
      </c>
      <c r="L2894" s="72">
        <v>10</v>
      </c>
      <c r="M2894" s="72">
        <v>100</v>
      </c>
      <c r="N2894" s="109" t="s">
        <v>351</v>
      </c>
      <c r="O2894" s="149" t="s">
        <v>6565</v>
      </c>
      <c r="P2894" s="262">
        <v>4620105822138</v>
      </c>
      <c r="Q2894" s="137">
        <v>13.8</v>
      </c>
      <c r="R2894" s="138">
        <v>0.037449</v>
      </c>
      <c r="S2894" s="125">
        <f t="shared" si="664"/>
        <v>0</v>
      </c>
      <c r="T2894" s="126">
        <f t="shared" si="665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2"/>
        <v>628.72</v>
      </c>
      <c r="G2895" s="75">
        <f t="shared" si="663"/>
        <v>502.976</v>
      </c>
      <c r="H2895" s="76">
        <v>400</v>
      </c>
      <c r="I2895" s="72"/>
      <c r="J2895" s="72"/>
      <c r="K2895" s="75" t="str">
        <f t="shared" si="651"/>
        <v/>
      </c>
      <c r="L2895" s="72">
        <v>10</v>
      </c>
      <c r="M2895" s="72">
        <v>100</v>
      </c>
      <c r="N2895" s="109" t="s">
        <v>351</v>
      </c>
      <c r="O2895" s="149" t="s">
        <v>6565</v>
      </c>
      <c r="P2895" s="262">
        <v>4620105822145</v>
      </c>
      <c r="Q2895" s="137">
        <v>12.9</v>
      </c>
      <c r="R2895" s="138">
        <v>0.037449</v>
      </c>
      <c r="S2895" s="125">
        <f t="shared" si="664"/>
        <v>0</v>
      </c>
      <c r="T2895" s="126">
        <f t="shared" si="665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51"/>
        <v/>
      </c>
      <c r="L2896" s="72"/>
      <c r="M2896" s="72"/>
      <c r="N2896" s="149"/>
      <c r="O2896" s="149"/>
      <c r="P2896" s="262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3"/>
        <v>224.136</v>
      </c>
      <c r="H2897" s="76">
        <v>165</v>
      </c>
      <c r="I2897" s="72"/>
      <c r="J2897" s="72"/>
      <c r="K2897" s="75" t="str">
        <f t="shared" si="651"/>
        <v/>
      </c>
      <c r="L2897" s="72">
        <v>1</v>
      </c>
      <c r="M2897" s="72">
        <v>120</v>
      </c>
      <c r="N2897" s="109" t="s">
        <v>351</v>
      </c>
      <c r="O2897" s="149" t="s">
        <v>6584</v>
      </c>
      <c r="P2897" s="262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3"/>
        <v>276.672</v>
      </c>
      <c r="H2898" s="76">
        <v>1168</v>
      </c>
      <c r="I2898" s="72"/>
      <c r="J2898" s="72"/>
      <c r="K2898" s="75" t="str">
        <f t="shared" si="651"/>
        <v/>
      </c>
      <c r="L2898" s="72">
        <v>1</v>
      </c>
      <c r="M2898" s="72">
        <v>100</v>
      </c>
      <c r="N2898" s="109" t="s">
        <v>351</v>
      </c>
      <c r="O2898" s="149" t="s">
        <v>6584</v>
      </c>
      <c r="P2898" s="262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3"/>
        <v>341.52</v>
      </c>
      <c r="H2899" s="76">
        <v>1158</v>
      </c>
      <c r="I2899" s="72"/>
      <c r="J2899" s="72"/>
      <c r="K2899" s="75" t="str">
        <f t="shared" si="651"/>
        <v/>
      </c>
      <c r="L2899" s="72">
        <v>1</v>
      </c>
      <c r="M2899" s="72">
        <v>100</v>
      </c>
      <c r="N2899" s="109" t="s">
        <v>351</v>
      </c>
      <c r="O2899" s="149" t="s">
        <v>6584</v>
      </c>
      <c r="P2899" s="262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51"/>
        <v/>
      </c>
      <c r="L2900" s="72"/>
      <c r="M2900" s="72"/>
      <c r="N2900" s="109"/>
      <c r="O2900" s="149"/>
      <c r="P2900" s="262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6">E2901-E2901*$G$2%</f>
        <v>1357.46</v>
      </c>
      <c r="G2901" s="75">
        <f t="shared" ref="G2901:G2964" si="667">E2901-(20*E2901/100)</f>
        <v>1085.968</v>
      </c>
      <c r="H2901" s="76">
        <v>200</v>
      </c>
      <c r="I2901" s="72"/>
      <c r="J2901" s="72"/>
      <c r="K2901" s="75" t="str">
        <f t="shared" si="651"/>
        <v/>
      </c>
      <c r="L2901" s="72">
        <v>1</v>
      </c>
      <c r="M2901" s="72">
        <v>100</v>
      </c>
      <c r="N2901" s="109" t="s">
        <v>351</v>
      </c>
      <c r="O2901" s="149" t="s">
        <v>6591</v>
      </c>
      <c r="P2901" s="262">
        <v>4650358701218</v>
      </c>
      <c r="Q2901" s="137">
        <v>12</v>
      </c>
      <c r="R2901" s="138">
        <v>0.044</v>
      </c>
      <c r="S2901" s="125">
        <f t="shared" ref="S2901:S2932" si="668">Q2901/M2901*D2901</f>
        <v>0</v>
      </c>
      <c r="T2901" s="126">
        <f t="shared" ref="T2901:T2932" si="669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6"/>
        <v>1845.95</v>
      </c>
      <c r="G2902" s="75">
        <f t="shared" si="667"/>
        <v>1476.76</v>
      </c>
      <c r="H2902" s="76">
        <v>100</v>
      </c>
      <c r="I2902" s="72"/>
      <c r="J2902" s="72"/>
      <c r="K2902" s="75" t="str">
        <f t="shared" si="651"/>
        <v/>
      </c>
      <c r="L2902" s="72">
        <v>1</v>
      </c>
      <c r="M2902" s="72">
        <v>100</v>
      </c>
      <c r="N2902" s="109" t="s">
        <v>351</v>
      </c>
      <c r="O2902" s="149" t="s">
        <v>6591</v>
      </c>
      <c r="P2902" s="262">
        <v>4650358701270</v>
      </c>
      <c r="Q2902" s="137">
        <v>13</v>
      </c>
      <c r="R2902" s="138">
        <v>0.055</v>
      </c>
      <c r="S2902" s="125">
        <f t="shared" si="668"/>
        <v>0</v>
      </c>
      <c r="T2902" s="126">
        <f t="shared" si="669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6"/>
        <v>3205.76</v>
      </c>
      <c r="G2903" s="75">
        <f t="shared" si="667"/>
        <v>2564.608</v>
      </c>
      <c r="H2903" s="76">
        <v>23</v>
      </c>
      <c r="I2903" s="72"/>
      <c r="J2903" s="72"/>
      <c r="K2903" s="75" t="str">
        <f t="shared" si="651"/>
        <v/>
      </c>
      <c r="L2903" s="72">
        <v>1</v>
      </c>
      <c r="M2903" s="72">
        <v>48</v>
      </c>
      <c r="N2903" s="109" t="s">
        <v>351</v>
      </c>
      <c r="O2903" s="149" t="s">
        <v>6591</v>
      </c>
      <c r="P2903" s="262">
        <v>4650358701294</v>
      </c>
      <c r="Q2903" s="137">
        <v>12</v>
      </c>
      <c r="R2903" s="138">
        <v>0.044</v>
      </c>
      <c r="S2903" s="125">
        <f t="shared" si="668"/>
        <v>0</v>
      </c>
      <c r="T2903" s="126">
        <f t="shared" si="669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6"/>
        <v>1755.38</v>
      </c>
      <c r="G2904" s="75">
        <f t="shared" si="667"/>
        <v>1404.304</v>
      </c>
      <c r="H2904" s="76">
        <v>200</v>
      </c>
      <c r="I2904" s="72"/>
      <c r="J2904" s="72"/>
      <c r="K2904" s="75" t="str">
        <f t="shared" si="651"/>
        <v/>
      </c>
      <c r="L2904" s="72">
        <v>1</v>
      </c>
      <c r="M2904" s="72">
        <v>100</v>
      </c>
      <c r="N2904" s="109" t="s">
        <v>351</v>
      </c>
      <c r="O2904" s="149" t="s">
        <v>6591</v>
      </c>
      <c r="P2904" s="262">
        <v>4650358701300</v>
      </c>
      <c r="Q2904" s="137">
        <v>13</v>
      </c>
      <c r="R2904" s="138">
        <v>0.055</v>
      </c>
      <c r="S2904" s="125">
        <f t="shared" si="668"/>
        <v>0</v>
      </c>
      <c r="T2904" s="126">
        <f t="shared" si="669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6"/>
        <v>2303.69</v>
      </c>
      <c r="G2905" s="75">
        <f t="shared" si="667"/>
        <v>1842.952</v>
      </c>
      <c r="H2905" s="76">
        <v>100</v>
      </c>
      <c r="I2905" s="72"/>
      <c r="J2905" s="72"/>
      <c r="K2905" s="75" t="str">
        <f t="shared" si="651"/>
        <v/>
      </c>
      <c r="L2905" s="72">
        <v>1</v>
      </c>
      <c r="M2905" s="72">
        <v>100</v>
      </c>
      <c r="N2905" s="109" t="s">
        <v>351</v>
      </c>
      <c r="O2905" s="149" t="s">
        <v>6591</v>
      </c>
      <c r="P2905" s="262">
        <v>4650358701317</v>
      </c>
      <c r="Q2905" s="137">
        <v>13</v>
      </c>
      <c r="R2905" s="138">
        <v>0.055</v>
      </c>
      <c r="S2905" s="125">
        <f t="shared" si="668"/>
        <v>0</v>
      </c>
      <c r="T2905" s="126">
        <f t="shared" si="669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6"/>
        <v>3654.3</v>
      </c>
      <c r="G2906" s="75">
        <f t="shared" si="667"/>
        <v>2923.44</v>
      </c>
      <c r="H2906" s="76">
        <v>48</v>
      </c>
      <c r="I2906" s="72"/>
      <c r="J2906" s="72"/>
      <c r="K2906" s="75" t="str">
        <f t="shared" si="651"/>
        <v/>
      </c>
      <c r="L2906" s="72">
        <v>1</v>
      </c>
      <c r="M2906" s="72">
        <v>48</v>
      </c>
      <c r="N2906" s="109" t="s">
        <v>351</v>
      </c>
      <c r="O2906" s="149" t="s">
        <v>6591</v>
      </c>
      <c r="P2906" s="262">
        <v>4650358701324</v>
      </c>
      <c r="Q2906" s="137">
        <v>11</v>
      </c>
      <c r="R2906" s="138">
        <v>0.044</v>
      </c>
      <c r="S2906" s="125">
        <f t="shared" si="668"/>
        <v>0</v>
      </c>
      <c r="T2906" s="126">
        <f t="shared" si="669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6"/>
        <v>2504.94</v>
      </c>
      <c r="G2907" s="75">
        <f t="shared" si="667"/>
        <v>2003.952</v>
      </c>
      <c r="H2907" s="76">
        <v>100</v>
      </c>
      <c r="I2907" s="72"/>
      <c r="J2907" s="72"/>
      <c r="K2907" s="75" t="str">
        <f t="shared" si="651"/>
        <v/>
      </c>
      <c r="L2907" s="72">
        <v>1</v>
      </c>
      <c r="M2907" s="72">
        <v>100</v>
      </c>
      <c r="N2907" s="109" t="s">
        <v>351</v>
      </c>
      <c r="O2907" s="149" t="s">
        <v>6591</v>
      </c>
      <c r="P2907" s="262">
        <v>4650358701331</v>
      </c>
      <c r="Q2907" s="137">
        <v>17</v>
      </c>
      <c r="R2907" s="138">
        <v>0.055</v>
      </c>
      <c r="S2907" s="125">
        <f t="shared" si="668"/>
        <v>0</v>
      </c>
      <c r="T2907" s="126">
        <f t="shared" si="669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6"/>
        <v>3404.74</v>
      </c>
      <c r="G2908" s="75">
        <f t="shared" si="667"/>
        <v>2723.792</v>
      </c>
      <c r="H2908" s="76">
        <v>48</v>
      </c>
      <c r="I2908" s="72"/>
      <c r="J2908" s="72"/>
      <c r="K2908" s="75" t="str">
        <f t="shared" si="651"/>
        <v/>
      </c>
      <c r="L2908" s="72">
        <v>1</v>
      </c>
      <c r="M2908" s="72">
        <v>48</v>
      </c>
      <c r="N2908" s="109" t="s">
        <v>351</v>
      </c>
      <c r="O2908" s="149" t="s">
        <v>6591</v>
      </c>
      <c r="P2908" s="262">
        <v>4650358701348</v>
      </c>
      <c r="Q2908" s="137">
        <v>11</v>
      </c>
      <c r="R2908" s="138">
        <v>0.044</v>
      </c>
      <c r="S2908" s="125">
        <f t="shared" si="668"/>
        <v>0</v>
      </c>
      <c r="T2908" s="126">
        <f t="shared" si="669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6"/>
        <v>4504.49</v>
      </c>
      <c r="G2909" s="75">
        <f t="shared" si="667"/>
        <v>3603.592</v>
      </c>
      <c r="H2909" s="76">
        <v>24</v>
      </c>
      <c r="I2909" s="72"/>
      <c r="J2909" s="72"/>
      <c r="K2909" s="75" t="str">
        <f t="shared" si="651"/>
        <v/>
      </c>
      <c r="L2909" s="72">
        <v>1</v>
      </c>
      <c r="M2909" s="72">
        <v>48</v>
      </c>
      <c r="N2909" s="109" t="s">
        <v>351</v>
      </c>
      <c r="O2909" s="149" t="s">
        <v>6591</v>
      </c>
      <c r="P2909" s="262">
        <v>4650358701355</v>
      </c>
      <c r="Q2909" s="137">
        <v>19</v>
      </c>
      <c r="R2909" s="138">
        <v>0.044</v>
      </c>
      <c r="S2909" s="125">
        <f t="shared" si="668"/>
        <v>0</v>
      </c>
      <c r="T2909" s="126">
        <f t="shared" si="669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6"/>
        <v>1403.7</v>
      </c>
      <c r="G2910" s="75">
        <f t="shared" si="667"/>
        <v>1122.96</v>
      </c>
      <c r="H2910" s="76">
        <v>100</v>
      </c>
      <c r="I2910" s="72"/>
      <c r="J2910" s="72"/>
      <c r="K2910" s="75" t="str">
        <f t="shared" si="651"/>
        <v/>
      </c>
      <c r="L2910" s="72">
        <v>1</v>
      </c>
      <c r="M2910" s="72">
        <v>100</v>
      </c>
      <c r="N2910" s="109" t="s">
        <v>351</v>
      </c>
      <c r="O2910" s="149" t="s">
        <v>6591</v>
      </c>
      <c r="P2910" s="262">
        <v>4650358701362</v>
      </c>
      <c r="Q2910" s="137">
        <v>14</v>
      </c>
      <c r="R2910" s="138">
        <v>0.044</v>
      </c>
      <c r="S2910" s="125">
        <f t="shared" si="668"/>
        <v>0</v>
      </c>
      <c r="T2910" s="126">
        <f t="shared" si="669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6"/>
        <v>2009.1</v>
      </c>
      <c r="G2911" s="75">
        <f t="shared" si="667"/>
        <v>1607.28</v>
      </c>
      <c r="H2911" s="76">
        <v>100</v>
      </c>
      <c r="I2911" s="72"/>
      <c r="J2911" s="72"/>
      <c r="K2911" s="75" t="str">
        <f t="shared" si="651"/>
        <v/>
      </c>
      <c r="L2911" s="72">
        <v>1</v>
      </c>
      <c r="M2911" s="72">
        <v>100</v>
      </c>
      <c r="N2911" s="109" t="s">
        <v>351</v>
      </c>
      <c r="O2911" s="149" t="s">
        <v>6591</v>
      </c>
      <c r="P2911" s="262">
        <v>4650358701379</v>
      </c>
      <c r="Q2911" s="137">
        <v>14</v>
      </c>
      <c r="R2911" s="138">
        <v>0.055</v>
      </c>
      <c r="S2911" s="125">
        <f t="shared" si="668"/>
        <v>0</v>
      </c>
      <c r="T2911" s="126">
        <f t="shared" si="669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6"/>
        <v>3165.08</v>
      </c>
      <c r="G2912" s="75">
        <f t="shared" si="667"/>
        <v>2532.064</v>
      </c>
      <c r="H2912" s="76">
        <v>48</v>
      </c>
      <c r="I2912" s="72"/>
      <c r="J2912" s="72"/>
      <c r="K2912" s="75" t="str">
        <f t="shared" si="651"/>
        <v/>
      </c>
      <c r="L2912" s="72">
        <v>1</v>
      </c>
      <c r="M2912" s="72">
        <v>48</v>
      </c>
      <c r="N2912" s="109" t="s">
        <v>351</v>
      </c>
      <c r="O2912" s="149" t="s">
        <v>6591</v>
      </c>
      <c r="P2912" s="262">
        <v>4650358701386</v>
      </c>
      <c r="Q2912" s="137">
        <v>12.5</v>
      </c>
      <c r="R2912" s="138">
        <v>0.044</v>
      </c>
      <c r="S2912" s="125">
        <f t="shared" si="668"/>
        <v>0</v>
      </c>
      <c r="T2912" s="126">
        <f t="shared" si="669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6"/>
        <v>1851.28</v>
      </c>
      <c r="G2913" s="75">
        <f t="shared" si="667"/>
        <v>1481.024</v>
      </c>
      <c r="H2913" s="76">
        <v>100</v>
      </c>
      <c r="I2913" s="72"/>
      <c r="J2913" s="72"/>
      <c r="K2913" s="75" t="str">
        <f t="shared" si="651"/>
        <v/>
      </c>
      <c r="L2913" s="72">
        <v>1</v>
      </c>
      <c r="M2913" s="72">
        <v>100</v>
      </c>
      <c r="N2913" s="109" t="s">
        <v>351</v>
      </c>
      <c r="O2913" s="149" t="s">
        <v>6591</v>
      </c>
      <c r="P2913" s="262">
        <v>4650358701393</v>
      </c>
      <c r="Q2913" s="137">
        <v>17</v>
      </c>
      <c r="R2913" s="138">
        <v>0.055</v>
      </c>
      <c r="S2913" s="125">
        <f t="shared" si="668"/>
        <v>0</v>
      </c>
      <c r="T2913" s="126">
        <f t="shared" si="669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6"/>
        <v>2415.96</v>
      </c>
      <c r="G2914" s="75">
        <f t="shared" si="667"/>
        <v>1932.768</v>
      </c>
      <c r="H2914" s="76">
        <v>100</v>
      </c>
      <c r="I2914" s="72"/>
      <c r="J2914" s="72"/>
      <c r="K2914" s="75" t="str">
        <f t="shared" si="651"/>
        <v/>
      </c>
      <c r="L2914" s="72">
        <v>1</v>
      </c>
      <c r="M2914" s="72">
        <v>100</v>
      </c>
      <c r="N2914" s="109" t="s">
        <v>351</v>
      </c>
      <c r="O2914" s="149" t="s">
        <v>6591</v>
      </c>
      <c r="P2914" s="262">
        <v>4650358701409</v>
      </c>
      <c r="Q2914" s="137">
        <v>14</v>
      </c>
      <c r="R2914" s="138">
        <v>0.055</v>
      </c>
      <c r="S2914" s="125">
        <f t="shared" si="668"/>
        <v>0</v>
      </c>
      <c r="T2914" s="126">
        <f t="shared" si="669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6"/>
        <v>3815.02</v>
      </c>
      <c r="G2915" s="75">
        <f t="shared" si="667"/>
        <v>3052.016</v>
      </c>
      <c r="H2915" s="76">
        <v>48</v>
      </c>
      <c r="I2915" s="72"/>
      <c r="J2915" s="72"/>
      <c r="K2915" s="75" t="str">
        <f t="shared" si="651"/>
        <v/>
      </c>
      <c r="L2915" s="72">
        <v>1</v>
      </c>
      <c r="M2915" s="72">
        <v>48</v>
      </c>
      <c r="N2915" s="109" t="s">
        <v>351</v>
      </c>
      <c r="O2915" s="149" t="s">
        <v>6591</v>
      </c>
      <c r="P2915" s="262">
        <v>4650358701416</v>
      </c>
      <c r="Q2915" s="137">
        <v>12</v>
      </c>
      <c r="R2915" s="138">
        <v>0.044</v>
      </c>
      <c r="S2915" s="125">
        <f t="shared" si="668"/>
        <v>0</v>
      </c>
      <c r="T2915" s="126">
        <f t="shared" si="669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6"/>
        <v>2518.37</v>
      </c>
      <c r="G2916" s="75">
        <f t="shared" si="667"/>
        <v>2014.696</v>
      </c>
      <c r="H2916" s="76">
        <v>100</v>
      </c>
      <c r="I2916" s="72"/>
      <c r="J2916" s="72"/>
      <c r="K2916" s="75" t="str">
        <f t="shared" si="651"/>
        <v/>
      </c>
      <c r="L2916" s="72">
        <v>1</v>
      </c>
      <c r="M2916" s="72">
        <v>100</v>
      </c>
      <c r="N2916" s="109" t="s">
        <v>351</v>
      </c>
      <c r="O2916" s="149" t="s">
        <v>6591</v>
      </c>
      <c r="P2916" s="262">
        <v>4650358701423</v>
      </c>
      <c r="Q2916" s="137">
        <v>18</v>
      </c>
      <c r="R2916" s="138">
        <v>0.055</v>
      </c>
      <c r="S2916" s="125">
        <f t="shared" si="668"/>
        <v>0</v>
      </c>
      <c r="T2916" s="126">
        <f t="shared" si="669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6"/>
        <v>3502.8</v>
      </c>
      <c r="G2917" s="75">
        <f t="shared" si="667"/>
        <v>2802.24</v>
      </c>
      <c r="H2917" s="76">
        <v>48</v>
      </c>
      <c r="I2917" s="72"/>
      <c r="J2917" s="72"/>
      <c r="K2917" s="75" t="str">
        <f t="shared" si="651"/>
        <v/>
      </c>
      <c r="L2917" s="72">
        <v>1</v>
      </c>
      <c r="M2917" s="72">
        <v>48</v>
      </c>
      <c r="N2917" s="109" t="s">
        <v>351</v>
      </c>
      <c r="O2917" s="149" t="s">
        <v>6591</v>
      </c>
      <c r="P2917" s="262">
        <v>4650358701430</v>
      </c>
      <c r="Q2917" s="137">
        <v>11</v>
      </c>
      <c r="R2917" s="138">
        <v>0.044</v>
      </c>
      <c r="S2917" s="125">
        <f t="shared" si="668"/>
        <v>0</v>
      </c>
      <c r="T2917" s="126">
        <f t="shared" si="669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6"/>
        <v>4408.16</v>
      </c>
      <c r="G2918" s="75">
        <f t="shared" si="667"/>
        <v>3526.528</v>
      </c>
      <c r="H2918" s="76">
        <v>24</v>
      </c>
      <c r="I2918" s="72"/>
      <c r="J2918" s="72"/>
      <c r="K2918" s="75" t="str">
        <f t="shared" si="651"/>
        <v/>
      </c>
      <c r="L2918" s="72">
        <v>1</v>
      </c>
      <c r="M2918" s="72">
        <v>48</v>
      </c>
      <c r="N2918" s="109" t="s">
        <v>351</v>
      </c>
      <c r="O2918" s="149" t="s">
        <v>6591</v>
      </c>
      <c r="P2918" s="262">
        <v>4650358701447</v>
      </c>
      <c r="Q2918" s="137">
        <v>20</v>
      </c>
      <c r="R2918" s="138">
        <v>0.044</v>
      </c>
      <c r="S2918" s="125">
        <f t="shared" si="668"/>
        <v>0</v>
      </c>
      <c r="T2918" s="126">
        <f t="shared" si="669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6"/>
        <v>903.02</v>
      </c>
      <c r="G2919" s="75">
        <f t="shared" si="667"/>
        <v>722.416</v>
      </c>
      <c r="H2919" s="76">
        <v>200</v>
      </c>
      <c r="I2919" s="72"/>
      <c r="J2919" s="72"/>
      <c r="K2919" s="75" t="str">
        <f t="shared" si="651"/>
        <v/>
      </c>
      <c r="L2919" s="72">
        <v>1</v>
      </c>
      <c r="M2919" s="72">
        <v>100</v>
      </c>
      <c r="N2919" s="109" t="s">
        <v>351</v>
      </c>
      <c r="O2919" s="149" t="s">
        <v>6591</v>
      </c>
      <c r="P2919" s="262">
        <v>4650358701454</v>
      </c>
      <c r="Q2919" s="137">
        <v>10</v>
      </c>
      <c r="R2919" s="138">
        <v>0.044</v>
      </c>
      <c r="S2919" s="125">
        <f t="shared" si="668"/>
        <v>0</v>
      </c>
      <c r="T2919" s="126">
        <f t="shared" si="669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6"/>
        <v>1405.75</v>
      </c>
      <c r="G2920" s="75">
        <f t="shared" si="667"/>
        <v>1124.6</v>
      </c>
      <c r="H2920" s="76">
        <v>200</v>
      </c>
      <c r="I2920" s="72"/>
      <c r="J2920" s="72"/>
      <c r="K2920" s="75" t="str">
        <f t="shared" si="651"/>
        <v/>
      </c>
      <c r="L2920" s="72">
        <v>1</v>
      </c>
      <c r="M2920" s="72">
        <v>100</v>
      </c>
      <c r="N2920" s="109" t="s">
        <v>351</v>
      </c>
      <c r="O2920" s="149" t="s">
        <v>6591</v>
      </c>
      <c r="P2920" s="262">
        <v>4650358701461</v>
      </c>
      <c r="Q2920" s="137">
        <v>11</v>
      </c>
      <c r="R2920" s="138">
        <v>0.044</v>
      </c>
      <c r="S2920" s="125">
        <f t="shared" si="668"/>
        <v>0</v>
      </c>
      <c r="T2920" s="126">
        <f t="shared" si="669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6"/>
        <v>1304.38</v>
      </c>
      <c r="G2921" s="75">
        <f t="shared" si="667"/>
        <v>1043.504</v>
      </c>
      <c r="H2921" s="76">
        <v>200</v>
      </c>
      <c r="I2921" s="72"/>
      <c r="J2921" s="72"/>
      <c r="K2921" s="75" t="str">
        <f t="shared" si="651"/>
        <v/>
      </c>
      <c r="L2921" s="72">
        <v>1</v>
      </c>
      <c r="M2921" s="72">
        <v>100</v>
      </c>
      <c r="N2921" s="109" t="s">
        <v>351</v>
      </c>
      <c r="O2921" s="149" t="s">
        <v>6591</v>
      </c>
      <c r="P2921" s="262">
        <v>4650358701478</v>
      </c>
      <c r="Q2921" s="137">
        <v>10</v>
      </c>
      <c r="R2921" s="138">
        <v>0.044</v>
      </c>
      <c r="S2921" s="125">
        <f t="shared" si="668"/>
        <v>0</v>
      </c>
      <c r="T2921" s="126">
        <f t="shared" si="669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6"/>
        <v>1554.19</v>
      </c>
      <c r="G2922" s="75">
        <f t="shared" si="667"/>
        <v>1243.352</v>
      </c>
      <c r="H2922" s="76">
        <v>200</v>
      </c>
      <c r="I2922" s="72"/>
      <c r="J2922" s="72"/>
      <c r="K2922" s="75" t="str">
        <f t="shared" ref="K2922:K2985" si="670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9" t="s">
        <v>6591</v>
      </c>
      <c r="P2922" s="262">
        <v>4650358701485</v>
      </c>
      <c r="Q2922" s="137">
        <v>12</v>
      </c>
      <c r="R2922" s="138">
        <v>0.044</v>
      </c>
      <c r="S2922" s="125">
        <f t="shared" si="668"/>
        <v>0</v>
      </c>
      <c r="T2922" s="126">
        <f t="shared" si="669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6"/>
        <v>1325.76</v>
      </c>
      <c r="G2923" s="75">
        <f t="shared" si="667"/>
        <v>1060.608</v>
      </c>
      <c r="H2923" s="76">
        <v>197</v>
      </c>
      <c r="I2923" s="72"/>
      <c r="J2923" s="72"/>
      <c r="K2923" s="75" t="str">
        <f t="shared" si="670"/>
        <v/>
      </c>
      <c r="L2923" s="72">
        <v>1</v>
      </c>
      <c r="M2923" s="72">
        <v>100</v>
      </c>
      <c r="N2923" s="109" t="s">
        <v>351</v>
      </c>
      <c r="O2923" s="149" t="s">
        <v>6591</v>
      </c>
      <c r="P2923" s="262">
        <v>4650358701492</v>
      </c>
      <c r="Q2923" s="137">
        <v>12</v>
      </c>
      <c r="R2923" s="138">
        <v>0.044</v>
      </c>
      <c r="S2923" s="125">
        <f t="shared" si="668"/>
        <v>0</v>
      </c>
      <c r="T2923" s="126">
        <f t="shared" si="669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6"/>
        <v>2004.19</v>
      </c>
      <c r="G2924" s="75">
        <f t="shared" si="667"/>
        <v>1603.352</v>
      </c>
      <c r="H2924" s="76">
        <v>200</v>
      </c>
      <c r="I2924" s="72"/>
      <c r="J2924" s="72"/>
      <c r="K2924" s="75" t="str">
        <f t="shared" si="670"/>
        <v/>
      </c>
      <c r="L2924" s="72">
        <v>1</v>
      </c>
      <c r="M2924" s="72">
        <v>100</v>
      </c>
      <c r="N2924" s="109" t="s">
        <v>351</v>
      </c>
      <c r="O2924" s="149" t="s">
        <v>6591</v>
      </c>
      <c r="P2924" s="262">
        <v>4650358701508</v>
      </c>
      <c r="Q2924" s="137">
        <v>13</v>
      </c>
      <c r="R2924" s="138">
        <v>0.055</v>
      </c>
      <c r="S2924" s="125">
        <f t="shared" si="668"/>
        <v>0</v>
      </c>
      <c r="T2924" s="126">
        <f t="shared" si="669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6"/>
        <v>3517.17</v>
      </c>
      <c r="G2925" s="75">
        <f t="shared" si="667"/>
        <v>2813.736</v>
      </c>
      <c r="H2925" s="76">
        <v>48</v>
      </c>
      <c r="I2925" s="72"/>
      <c r="J2925" s="72"/>
      <c r="K2925" s="75" t="str">
        <f t="shared" si="670"/>
        <v/>
      </c>
      <c r="L2925" s="72">
        <v>1</v>
      </c>
      <c r="M2925" s="72">
        <v>48</v>
      </c>
      <c r="N2925" s="109" t="s">
        <v>351</v>
      </c>
      <c r="O2925" s="149" t="s">
        <v>6591</v>
      </c>
      <c r="P2925" s="262">
        <v>4650358701515</v>
      </c>
      <c r="Q2925" s="137">
        <v>12.5</v>
      </c>
      <c r="R2925" s="138">
        <v>0.044</v>
      </c>
      <c r="S2925" s="125">
        <f t="shared" si="668"/>
        <v>0</v>
      </c>
      <c r="T2925" s="126">
        <f t="shared" si="669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6"/>
        <v>4802.34</v>
      </c>
      <c r="G2926" s="75">
        <f t="shared" si="667"/>
        <v>3841.872</v>
      </c>
      <c r="H2926" s="76">
        <v>30</v>
      </c>
      <c r="I2926" s="72"/>
      <c r="J2926" s="72"/>
      <c r="K2926" s="75" t="str">
        <f t="shared" si="670"/>
        <v/>
      </c>
      <c r="L2926" s="72">
        <v>1</v>
      </c>
      <c r="M2926" s="72">
        <v>30</v>
      </c>
      <c r="N2926" s="109" t="s">
        <v>351</v>
      </c>
      <c r="O2926" s="149" t="s">
        <v>6591</v>
      </c>
      <c r="P2926" s="262">
        <v>4650358701522</v>
      </c>
      <c r="Q2926" s="137">
        <v>12</v>
      </c>
      <c r="R2926" s="138">
        <v>0.05</v>
      </c>
      <c r="S2926" s="125">
        <f t="shared" si="668"/>
        <v>0</v>
      </c>
      <c r="T2926" s="126">
        <f t="shared" si="669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6"/>
        <v>1574.64</v>
      </c>
      <c r="G2927" s="75">
        <f t="shared" si="667"/>
        <v>1259.712</v>
      </c>
      <c r="H2927" s="76">
        <v>98</v>
      </c>
      <c r="I2927" s="72"/>
      <c r="J2927" s="72"/>
      <c r="K2927" s="75" t="str">
        <f t="shared" si="670"/>
        <v/>
      </c>
      <c r="L2927" s="72">
        <v>1</v>
      </c>
      <c r="M2927" s="72">
        <v>100</v>
      </c>
      <c r="N2927" s="109" t="s">
        <v>351</v>
      </c>
      <c r="O2927" s="149" t="s">
        <v>6591</v>
      </c>
      <c r="P2927" s="262">
        <v>4650358701539</v>
      </c>
      <c r="Q2927" s="137">
        <v>12</v>
      </c>
      <c r="R2927" s="138">
        <v>0.044</v>
      </c>
      <c r="S2927" s="125">
        <f t="shared" si="668"/>
        <v>0</v>
      </c>
      <c r="T2927" s="126">
        <f t="shared" si="669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6"/>
        <v>1814.32</v>
      </c>
      <c r="G2928" s="75">
        <f t="shared" si="667"/>
        <v>1451.456</v>
      </c>
      <c r="H2928" s="76">
        <v>198</v>
      </c>
      <c r="I2928" s="72"/>
      <c r="J2928" s="72"/>
      <c r="K2928" s="75" t="str">
        <f t="shared" si="670"/>
        <v/>
      </c>
      <c r="L2928" s="72">
        <v>1</v>
      </c>
      <c r="M2928" s="72">
        <v>100</v>
      </c>
      <c r="N2928" s="109" t="s">
        <v>351</v>
      </c>
      <c r="O2928" s="149" t="s">
        <v>6591</v>
      </c>
      <c r="P2928" s="262">
        <v>4650358701546</v>
      </c>
      <c r="Q2928" s="137">
        <v>14</v>
      </c>
      <c r="R2928" s="138">
        <v>0.055</v>
      </c>
      <c r="S2928" s="125">
        <f t="shared" si="668"/>
        <v>0</v>
      </c>
      <c r="T2928" s="126">
        <f t="shared" si="669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6"/>
        <v>1189.63</v>
      </c>
      <c r="G2929" s="75">
        <f t="shared" si="667"/>
        <v>951.704</v>
      </c>
      <c r="H2929" s="76">
        <v>200</v>
      </c>
      <c r="I2929" s="72"/>
      <c r="J2929" s="72"/>
      <c r="K2929" s="75" t="str">
        <f t="shared" si="670"/>
        <v/>
      </c>
      <c r="L2929" s="72">
        <v>1</v>
      </c>
      <c r="M2929" s="72">
        <v>100</v>
      </c>
      <c r="N2929" s="109" t="s">
        <v>351</v>
      </c>
      <c r="O2929" s="149" t="s">
        <v>6591</v>
      </c>
      <c r="P2929" s="262">
        <v>4650358701553</v>
      </c>
      <c r="Q2929" s="137">
        <v>10</v>
      </c>
      <c r="R2929" s="138">
        <v>0.044</v>
      </c>
      <c r="S2929" s="125">
        <f t="shared" si="668"/>
        <v>0</v>
      </c>
      <c r="T2929" s="126">
        <f t="shared" si="669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6"/>
        <v>1375.6</v>
      </c>
      <c r="G2930" s="75">
        <f t="shared" si="667"/>
        <v>1100.48</v>
      </c>
      <c r="H2930" s="76">
        <v>100</v>
      </c>
      <c r="I2930" s="72"/>
      <c r="J2930" s="72"/>
      <c r="K2930" s="75" t="str">
        <f t="shared" si="670"/>
        <v/>
      </c>
      <c r="L2930" s="72">
        <v>1</v>
      </c>
      <c r="M2930" s="72">
        <v>100</v>
      </c>
      <c r="N2930" s="109" t="s">
        <v>351</v>
      </c>
      <c r="O2930" s="149" t="s">
        <v>6591</v>
      </c>
      <c r="P2930" s="262">
        <v>4650358701577</v>
      </c>
      <c r="Q2930" s="137">
        <v>11</v>
      </c>
      <c r="R2930" s="138">
        <v>0.044</v>
      </c>
      <c r="S2930" s="125">
        <f t="shared" si="668"/>
        <v>0</v>
      </c>
      <c r="T2930" s="126">
        <f t="shared" si="669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6"/>
        <v>1336.76</v>
      </c>
      <c r="G2931" s="75">
        <f t="shared" si="667"/>
        <v>1069.408</v>
      </c>
      <c r="H2931" s="76">
        <v>200</v>
      </c>
      <c r="I2931" s="72"/>
      <c r="J2931" s="72"/>
      <c r="K2931" s="75" t="str">
        <f t="shared" si="670"/>
        <v/>
      </c>
      <c r="L2931" s="72">
        <v>1</v>
      </c>
      <c r="M2931" s="72">
        <v>100</v>
      </c>
      <c r="N2931" s="109" t="s">
        <v>351</v>
      </c>
      <c r="O2931" s="149" t="s">
        <v>6591</v>
      </c>
      <c r="P2931" s="262">
        <v>4650358701591</v>
      </c>
      <c r="Q2931" s="137">
        <v>12</v>
      </c>
      <c r="R2931" s="138">
        <v>0.044</v>
      </c>
      <c r="S2931" s="125">
        <f t="shared" si="668"/>
        <v>0</v>
      </c>
      <c r="T2931" s="126">
        <f t="shared" si="669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6"/>
        <v>1892.67</v>
      </c>
      <c r="G2932" s="75">
        <f t="shared" si="667"/>
        <v>1514.136</v>
      </c>
      <c r="H2932" s="76">
        <v>100</v>
      </c>
      <c r="I2932" s="72"/>
      <c r="J2932" s="72"/>
      <c r="K2932" s="75" t="str">
        <f t="shared" si="670"/>
        <v/>
      </c>
      <c r="L2932" s="72">
        <v>1</v>
      </c>
      <c r="M2932" s="72">
        <v>100</v>
      </c>
      <c r="N2932" s="109" t="s">
        <v>351</v>
      </c>
      <c r="O2932" s="149" t="s">
        <v>6591</v>
      </c>
      <c r="P2932" s="262">
        <v>4650358701607</v>
      </c>
      <c r="Q2932" s="137">
        <v>13</v>
      </c>
      <c r="R2932" s="138">
        <v>0.055</v>
      </c>
      <c r="S2932" s="125">
        <f t="shared" si="668"/>
        <v>0</v>
      </c>
      <c r="T2932" s="126">
        <f t="shared" si="669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6"/>
        <v>1928.69</v>
      </c>
      <c r="G2933" s="75">
        <f t="shared" si="667"/>
        <v>1542.952</v>
      </c>
      <c r="H2933" s="76">
        <v>100</v>
      </c>
      <c r="I2933" s="72"/>
      <c r="J2933" s="72"/>
      <c r="K2933" s="75" t="str">
        <f t="shared" si="670"/>
        <v/>
      </c>
      <c r="L2933" s="72">
        <v>1</v>
      </c>
      <c r="M2933" s="72">
        <v>100</v>
      </c>
      <c r="N2933" s="109" t="s">
        <v>351</v>
      </c>
      <c r="O2933" s="149" t="s">
        <v>6591</v>
      </c>
      <c r="P2933" s="262">
        <v>4650358701614</v>
      </c>
      <c r="Q2933" s="137">
        <v>13</v>
      </c>
      <c r="R2933" s="138">
        <v>0.055</v>
      </c>
      <c r="S2933" s="125">
        <f t="shared" ref="S2933:S2964" si="671">Q2933/M2933*D2933</f>
        <v>0</v>
      </c>
      <c r="T2933" s="126">
        <f t="shared" ref="T2933:T2964" si="672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6"/>
        <v>2402.11</v>
      </c>
      <c r="G2934" s="75">
        <f t="shared" si="667"/>
        <v>1921.688</v>
      </c>
      <c r="H2934" s="76">
        <v>199</v>
      </c>
      <c r="I2934" s="72"/>
      <c r="J2934" s="72"/>
      <c r="K2934" s="75" t="str">
        <f t="shared" si="670"/>
        <v/>
      </c>
      <c r="L2934" s="72">
        <v>1</v>
      </c>
      <c r="M2934" s="72">
        <v>100</v>
      </c>
      <c r="N2934" s="109" t="s">
        <v>351</v>
      </c>
      <c r="O2934" s="149" t="s">
        <v>6591</v>
      </c>
      <c r="P2934" s="262">
        <v>4650358701621</v>
      </c>
      <c r="Q2934" s="137">
        <v>14</v>
      </c>
      <c r="R2934" s="138">
        <v>0.055</v>
      </c>
      <c r="S2934" s="125">
        <f t="shared" si="671"/>
        <v>0</v>
      </c>
      <c r="T2934" s="126">
        <f t="shared" si="672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6"/>
        <v>4038.94</v>
      </c>
      <c r="G2935" s="75">
        <f t="shared" si="667"/>
        <v>3231.152</v>
      </c>
      <c r="H2935" s="76">
        <v>48</v>
      </c>
      <c r="I2935" s="72"/>
      <c r="J2935" s="72"/>
      <c r="K2935" s="75" t="str">
        <f t="shared" si="670"/>
        <v/>
      </c>
      <c r="L2935" s="72">
        <v>1</v>
      </c>
      <c r="M2935" s="72">
        <v>48</v>
      </c>
      <c r="N2935" s="109" t="s">
        <v>351</v>
      </c>
      <c r="O2935" s="149" t="s">
        <v>6591</v>
      </c>
      <c r="P2935" s="262">
        <v>4650358701638</v>
      </c>
      <c r="Q2935" s="137">
        <v>15</v>
      </c>
      <c r="R2935" s="138">
        <v>0.044</v>
      </c>
      <c r="S2935" s="125">
        <f t="shared" si="671"/>
        <v>0</v>
      </c>
      <c r="T2935" s="126">
        <f t="shared" si="672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6"/>
        <v>7201.95</v>
      </c>
      <c r="G2936" s="75">
        <f t="shared" si="667"/>
        <v>5761.56</v>
      </c>
      <c r="H2936" s="76">
        <v>30</v>
      </c>
      <c r="I2936" s="72"/>
      <c r="J2936" s="72"/>
      <c r="K2936" s="75" t="str">
        <f t="shared" si="670"/>
        <v/>
      </c>
      <c r="L2936" s="72">
        <v>1</v>
      </c>
      <c r="M2936" s="72">
        <v>30</v>
      </c>
      <c r="N2936" s="109" t="s">
        <v>351</v>
      </c>
      <c r="O2936" s="149" t="s">
        <v>6591</v>
      </c>
      <c r="P2936" s="262">
        <v>4650358701645</v>
      </c>
      <c r="Q2936" s="137">
        <v>18</v>
      </c>
      <c r="R2936" s="138">
        <v>0.05</v>
      </c>
      <c r="S2936" s="125">
        <f t="shared" si="671"/>
        <v>0</v>
      </c>
      <c r="T2936" s="126">
        <f t="shared" si="672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6"/>
        <v>2402.9</v>
      </c>
      <c r="G2937" s="75">
        <f t="shared" si="667"/>
        <v>1922.32</v>
      </c>
      <c r="H2937" s="76">
        <v>200</v>
      </c>
      <c r="I2937" s="72"/>
      <c r="J2937" s="72"/>
      <c r="K2937" s="75" t="str">
        <f t="shared" si="670"/>
        <v/>
      </c>
      <c r="L2937" s="72">
        <v>1</v>
      </c>
      <c r="M2937" s="72">
        <v>100</v>
      </c>
      <c r="N2937" s="109" t="s">
        <v>351</v>
      </c>
      <c r="O2937" s="149" t="s">
        <v>6591</v>
      </c>
      <c r="P2937" s="262">
        <v>4650358701560</v>
      </c>
      <c r="Q2937" s="137">
        <v>16</v>
      </c>
      <c r="R2937" s="138">
        <v>0.055</v>
      </c>
      <c r="S2937" s="125">
        <f t="shared" si="671"/>
        <v>0</v>
      </c>
      <c r="T2937" s="126">
        <f t="shared" si="672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6"/>
        <v>2513.87</v>
      </c>
      <c r="G2938" s="75">
        <f t="shared" si="667"/>
        <v>2011.096</v>
      </c>
      <c r="H2938" s="76">
        <v>199</v>
      </c>
      <c r="I2938" s="72"/>
      <c r="J2938" s="72"/>
      <c r="K2938" s="75" t="str">
        <f t="shared" si="670"/>
        <v/>
      </c>
      <c r="L2938" s="72">
        <v>1</v>
      </c>
      <c r="M2938" s="72">
        <v>100</v>
      </c>
      <c r="N2938" s="109" t="s">
        <v>351</v>
      </c>
      <c r="O2938" s="149" t="s">
        <v>6591</v>
      </c>
      <c r="P2938" s="262">
        <v>4650358701584</v>
      </c>
      <c r="Q2938" s="137">
        <v>22</v>
      </c>
      <c r="R2938" s="138">
        <v>0.055</v>
      </c>
      <c r="S2938" s="125">
        <f t="shared" si="671"/>
        <v>0</v>
      </c>
      <c r="T2938" s="126">
        <f t="shared" si="672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6"/>
        <v>945.02</v>
      </c>
      <c r="G2939" s="75">
        <f t="shared" si="667"/>
        <v>756.016</v>
      </c>
      <c r="H2939" s="76">
        <v>200</v>
      </c>
      <c r="I2939" s="72"/>
      <c r="J2939" s="72"/>
      <c r="K2939" s="75" t="str">
        <f t="shared" si="670"/>
        <v/>
      </c>
      <c r="L2939" s="72">
        <v>1</v>
      </c>
      <c r="M2939" s="72">
        <v>100</v>
      </c>
      <c r="N2939" s="109" t="s">
        <v>351</v>
      </c>
      <c r="O2939" s="149" t="s">
        <v>6591</v>
      </c>
      <c r="P2939" s="262">
        <v>4650358701652</v>
      </c>
      <c r="Q2939" s="137">
        <v>12</v>
      </c>
      <c r="R2939" s="138">
        <v>0.044</v>
      </c>
      <c r="S2939" s="125">
        <f t="shared" si="671"/>
        <v>0</v>
      </c>
      <c r="T2939" s="126">
        <f t="shared" si="672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6"/>
        <v>1363.01</v>
      </c>
      <c r="G2940" s="75">
        <f t="shared" si="667"/>
        <v>1090.408</v>
      </c>
      <c r="H2940" s="76">
        <v>50</v>
      </c>
      <c r="I2940" s="72"/>
      <c r="J2940" s="72"/>
      <c r="K2940" s="75" t="str">
        <f t="shared" si="670"/>
        <v/>
      </c>
      <c r="L2940" s="72">
        <v>1</v>
      </c>
      <c r="M2940" s="72">
        <v>100</v>
      </c>
      <c r="N2940" s="109" t="s">
        <v>351</v>
      </c>
      <c r="O2940" s="149" t="s">
        <v>6591</v>
      </c>
      <c r="P2940" s="262">
        <v>4650358701669</v>
      </c>
      <c r="Q2940" s="137">
        <v>14</v>
      </c>
      <c r="R2940" s="138">
        <v>0.044</v>
      </c>
      <c r="S2940" s="125">
        <f t="shared" si="671"/>
        <v>0</v>
      </c>
      <c r="T2940" s="126">
        <f t="shared" si="672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6"/>
        <v>1002.05</v>
      </c>
      <c r="G2941" s="75">
        <f t="shared" si="667"/>
        <v>801.64</v>
      </c>
      <c r="H2941" s="76">
        <v>100</v>
      </c>
      <c r="I2941" s="72"/>
      <c r="J2941" s="72"/>
      <c r="K2941" s="75" t="str">
        <f t="shared" si="670"/>
        <v/>
      </c>
      <c r="L2941" s="72">
        <v>1</v>
      </c>
      <c r="M2941" s="72">
        <v>100</v>
      </c>
      <c r="N2941" s="109" t="s">
        <v>351</v>
      </c>
      <c r="O2941" s="149" t="s">
        <v>6591</v>
      </c>
      <c r="P2941" s="262">
        <v>4650358701676</v>
      </c>
      <c r="Q2941" s="137">
        <v>10</v>
      </c>
      <c r="R2941" s="138">
        <v>0.044</v>
      </c>
      <c r="S2941" s="125">
        <f t="shared" si="671"/>
        <v>0</v>
      </c>
      <c r="T2941" s="126">
        <f t="shared" si="672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6"/>
        <v>1303.28</v>
      </c>
      <c r="G2942" s="75">
        <f t="shared" si="667"/>
        <v>1042.624</v>
      </c>
      <c r="H2942" s="76">
        <v>100</v>
      </c>
      <c r="I2942" s="72"/>
      <c r="J2942" s="72"/>
      <c r="K2942" s="75" t="str">
        <f t="shared" si="670"/>
        <v/>
      </c>
      <c r="L2942" s="72">
        <v>1</v>
      </c>
      <c r="M2942" s="72">
        <v>100</v>
      </c>
      <c r="N2942" s="109" t="s">
        <v>351</v>
      </c>
      <c r="O2942" s="149" t="s">
        <v>6591</v>
      </c>
      <c r="P2942" s="262">
        <v>4650358701683</v>
      </c>
      <c r="Q2942" s="137">
        <v>13</v>
      </c>
      <c r="R2942" s="138">
        <v>0.044</v>
      </c>
      <c r="S2942" s="125">
        <f t="shared" si="671"/>
        <v>0</v>
      </c>
      <c r="T2942" s="126">
        <f t="shared" si="672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6"/>
        <v>1286.94</v>
      </c>
      <c r="G2943" s="75">
        <f t="shared" si="667"/>
        <v>1029.552</v>
      </c>
      <c r="H2943" s="76">
        <v>100</v>
      </c>
      <c r="I2943" s="72"/>
      <c r="J2943" s="72"/>
      <c r="K2943" s="75" t="str">
        <f t="shared" si="670"/>
        <v/>
      </c>
      <c r="L2943" s="72">
        <v>1</v>
      </c>
      <c r="M2943" s="72">
        <v>100</v>
      </c>
      <c r="N2943" s="109" t="s">
        <v>351</v>
      </c>
      <c r="O2943" s="149" t="s">
        <v>6591</v>
      </c>
      <c r="P2943" s="262">
        <v>4650358701690</v>
      </c>
      <c r="Q2943" s="137">
        <v>11</v>
      </c>
      <c r="R2943" s="138">
        <v>0.044</v>
      </c>
      <c r="S2943" s="125">
        <f t="shared" si="671"/>
        <v>0</v>
      </c>
      <c r="T2943" s="126">
        <f t="shared" si="672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6"/>
        <v>1702.55</v>
      </c>
      <c r="G2944" s="75">
        <f t="shared" si="667"/>
        <v>1362.04</v>
      </c>
      <c r="H2944" s="76">
        <v>100</v>
      </c>
      <c r="I2944" s="72"/>
      <c r="J2944" s="72"/>
      <c r="K2944" s="75" t="str">
        <f t="shared" si="670"/>
        <v/>
      </c>
      <c r="L2944" s="72">
        <v>1</v>
      </c>
      <c r="M2944" s="72">
        <v>100</v>
      </c>
      <c r="N2944" s="109" t="s">
        <v>351</v>
      </c>
      <c r="O2944" s="149" t="s">
        <v>6591</v>
      </c>
      <c r="P2944" s="262">
        <v>4650358701706</v>
      </c>
      <c r="Q2944" s="137">
        <v>14</v>
      </c>
      <c r="R2944" s="138">
        <v>0.055</v>
      </c>
      <c r="S2944" s="125">
        <f t="shared" si="671"/>
        <v>0</v>
      </c>
      <c r="T2944" s="126">
        <f t="shared" si="672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6"/>
        <v>1595.64</v>
      </c>
      <c r="G2945" s="75">
        <f t="shared" si="667"/>
        <v>1276.512</v>
      </c>
      <c r="H2945" s="76">
        <v>200</v>
      </c>
      <c r="I2945" s="72"/>
      <c r="J2945" s="72"/>
      <c r="K2945" s="75" t="str">
        <f t="shared" si="670"/>
        <v/>
      </c>
      <c r="L2945" s="72">
        <v>1</v>
      </c>
      <c r="M2945" s="72">
        <v>100</v>
      </c>
      <c r="N2945" s="109" t="s">
        <v>351</v>
      </c>
      <c r="O2945" s="149" t="s">
        <v>6591</v>
      </c>
      <c r="P2945" s="262">
        <v>4650358701713</v>
      </c>
      <c r="Q2945" s="137">
        <v>12</v>
      </c>
      <c r="R2945" s="138">
        <v>0.055</v>
      </c>
      <c r="S2945" s="125">
        <f t="shared" si="671"/>
        <v>0</v>
      </c>
      <c r="T2945" s="126">
        <f t="shared" si="672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6"/>
        <v>2552.8</v>
      </c>
      <c r="G2946" s="75">
        <f t="shared" si="667"/>
        <v>2042.24</v>
      </c>
      <c r="H2946" s="76">
        <v>200</v>
      </c>
      <c r="I2946" s="72"/>
      <c r="J2946" s="72"/>
      <c r="K2946" s="75" t="str">
        <f t="shared" si="670"/>
        <v/>
      </c>
      <c r="L2946" s="72">
        <v>1</v>
      </c>
      <c r="M2946" s="72">
        <v>100</v>
      </c>
      <c r="N2946" s="109" t="s">
        <v>351</v>
      </c>
      <c r="O2946" s="149" t="s">
        <v>6591</v>
      </c>
      <c r="P2946" s="262">
        <v>4650358701720</v>
      </c>
      <c r="Q2946" s="137">
        <v>15</v>
      </c>
      <c r="R2946" s="138">
        <v>0.055</v>
      </c>
      <c r="S2946" s="125">
        <f t="shared" si="671"/>
        <v>0</v>
      </c>
      <c r="T2946" s="126">
        <f t="shared" si="672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6"/>
        <v>4202.94</v>
      </c>
      <c r="G2947" s="75">
        <f t="shared" si="667"/>
        <v>3362.352</v>
      </c>
      <c r="H2947" s="76">
        <v>48</v>
      </c>
      <c r="I2947" s="72"/>
      <c r="J2947" s="72"/>
      <c r="K2947" s="75" t="str">
        <f t="shared" si="670"/>
        <v/>
      </c>
      <c r="L2947" s="72">
        <v>1</v>
      </c>
      <c r="M2947" s="72">
        <v>48</v>
      </c>
      <c r="N2947" s="109" t="s">
        <v>351</v>
      </c>
      <c r="O2947" s="149" t="s">
        <v>6591</v>
      </c>
      <c r="P2947" s="262">
        <v>4650358701737</v>
      </c>
      <c r="Q2947" s="137">
        <v>15</v>
      </c>
      <c r="R2947" s="138">
        <v>0.044</v>
      </c>
      <c r="S2947" s="125">
        <f t="shared" si="671"/>
        <v>0</v>
      </c>
      <c r="T2947" s="126">
        <f t="shared" si="672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6"/>
        <v>7025.84</v>
      </c>
      <c r="G2948" s="75">
        <f t="shared" si="667"/>
        <v>5620.672</v>
      </c>
      <c r="H2948" s="76">
        <v>30</v>
      </c>
      <c r="I2948" s="72"/>
      <c r="J2948" s="72"/>
      <c r="K2948" s="75" t="str">
        <f t="shared" si="670"/>
        <v/>
      </c>
      <c r="L2948" s="72">
        <v>1</v>
      </c>
      <c r="M2948" s="72">
        <v>30</v>
      </c>
      <c r="N2948" s="109" t="s">
        <v>351</v>
      </c>
      <c r="O2948" s="149" t="s">
        <v>6591</v>
      </c>
      <c r="P2948" s="262">
        <v>4650358701744</v>
      </c>
      <c r="Q2948" s="137">
        <v>18</v>
      </c>
      <c r="R2948" s="138">
        <v>0.05</v>
      </c>
      <c r="S2948" s="125">
        <f t="shared" si="671"/>
        <v>0</v>
      </c>
      <c r="T2948" s="126">
        <f t="shared" si="672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6"/>
        <v>1105.96</v>
      </c>
      <c r="G2949" s="75">
        <f t="shared" si="667"/>
        <v>884.768</v>
      </c>
      <c r="H2949" s="76">
        <v>100</v>
      </c>
      <c r="I2949" s="72"/>
      <c r="J2949" s="72"/>
      <c r="K2949" s="75" t="str">
        <f t="shared" si="670"/>
        <v/>
      </c>
      <c r="L2949" s="72">
        <v>1</v>
      </c>
      <c r="M2949" s="72">
        <v>100</v>
      </c>
      <c r="N2949" s="109" t="s">
        <v>351</v>
      </c>
      <c r="O2949" s="149" t="s">
        <v>6591</v>
      </c>
      <c r="P2949" s="262">
        <v>4650358701751</v>
      </c>
      <c r="Q2949" s="137">
        <v>10</v>
      </c>
      <c r="R2949" s="138">
        <v>0.044</v>
      </c>
      <c r="S2949" s="125">
        <f t="shared" si="671"/>
        <v>0</v>
      </c>
      <c r="T2949" s="126">
        <f t="shared" si="672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6"/>
        <v>1185.9</v>
      </c>
      <c r="G2950" s="75">
        <f t="shared" si="667"/>
        <v>948.72</v>
      </c>
      <c r="H2950" s="76">
        <v>50</v>
      </c>
      <c r="I2950" s="72"/>
      <c r="J2950" s="72"/>
      <c r="K2950" s="75" t="str">
        <f t="shared" si="670"/>
        <v/>
      </c>
      <c r="L2950" s="72">
        <v>1</v>
      </c>
      <c r="M2950" s="72">
        <v>100</v>
      </c>
      <c r="N2950" s="109" t="s">
        <v>351</v>
      </c>
      <c r="O2950" s="149" t="s">
        <v>6591</v>
      </c>
      <c r="P2950" s="262">
        <v>4650358701768</v>
      </c>
      <c r="Q2950" s="137">
        <v>10</v>
      </c>
      <c r="R2950" s="138">
        <v>0.044</v>
      </c>
      <c r="S2950" s="125">
        <f t="shared" si="671"/>
        <v>0</v>
      </c>
      <c r="T2950" s="126">
        <f t="shared" si="672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6"/>
        <v>1608.72</v>
      </c>
      <c r="G2951" s="75">
        <f t="shared" si="667"/>
        <v>1286.976</v>
      </c>
      <c r="H2951" s="76">
        <v>100</v>
      </c>
      <c r="I2951" s="72"/>
      <c r="J2951" s="72"/>
      <c r="K2951" s="75" t="str">
        <f t="shared" si="670"/>
        <v/>
      </c>
      <c r="L2951" s="72">
        <v>1</v>
      </c>
      <c r="M2951" s="72">
        <v>100</v>
      </c>
      <c r="N2951" s="109" t="s">
        <v>351</v>
      </c>
      <c r="O2951" s="149" t="s">
        <v>6591</v>
      </c>
      <c r="P2951" s="262">
        <v>4650358701775</v>
      </c>
      <c r="Q2951" s="137">
        <v>14</v>
      </c>
      <c r="R2951" s="138">
        <v>0.044</v>
      </c>
      <c r="S2951" s="125">
        <f t="shared" si="671"/>
        <v>0</v>
      </c>
      <c r="T2951" s="126">
        <f t="shared" si="672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6"/>
        <v>2105.6</v>
      </c>
      <c r="G2952" s="75">
        <f t="shared" si="667"/>
        <v>1684.48</v>
      </c>
      <c r="H2952" s="76">
        <v>100</v>
      </c>
      <c r="I2952" s="72"/>
      <c r="J2952" s="72"/>
      <c r="K2952" s="75" t="str">
        <f t="shared" si="670"/>
        <v/>
      </c>
      <c r="L2952" s="72">
        <v>1</v>
      </c>
      <c r="M2952" s="72">
        <v>100</v>
      </c>
      <c r="N2952" s="109" t="s">
        <v>351</v>
      </c>
      <c r="O2952" s="149" t="s">
        <v>6591</v>
      </c>
      <c r="P2952" s="262">
        <v>4650358701782</v>
      </c>
      <c r="Q2952" s="137">
        <v>14</v>
      </c>
      <c r="R2952" s="138">
        <v>0.044</v>
      </c>
      <c r="S2952" s="125">
        <f t="shared" si="671"/>
        <v>0</v>
      </c>
      <c r="T2952" s="126">
        <f t="shared" si="672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6"/>
        <v>2018.5</v>
      </c>
      <c r="G2953" s="75">
        <f t="shared" si="667"/>
        <v>1614.8</v>
      </c>
      <c r="H2953" s="76">
        <v>100</v>
      </c>
      <c r="I2953" s="72"/>
      <c r="J2953" s="72"/>
      <c r="K2953" s="75" t="str">
        <f t="shared" si="670"/>
        <v/>
      </c>
      <c r="L2953" s="72">
        <v>1</v>
      </c>
      <c r="M2953" s="72">
        <v>100</v>
      </c>
      <c r="N2953" s="109" t="s">
        <v>351</v>
      </c>
      <c r="O2953" s="149" t="s">
        <v>6591</v>
      </c>
      <c r="P2953" s="262">
        <v>4650358702000</v>
      </c>
      <c r="Q2953" s="137">
        <v>12</v>
      </c>
      <c r="R2953" s="138">
        <v>0.055</v>
      </c>
      <c r="S2953" s="125">
        <f t="shared" si="671"/>
        <v>0</v>
      </c>
      <c r="T2953" s="126">
        <f t="shared" si="672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6"/>
        <v>2605.93</v>
      </c>
      <c r="G2954" s="75">
        <f t="shared" si="667"/>
        <v>2084.744</v>
      </c>
      <c r="H2954" s="76">
        <v>50</v>
      </c>
      <c r="I2954" s="72"/>
      <c r="J2954" s="72"/>
      <c r="K2954" s="75" t="str">
        <f t="shared" si="670"/>
        <v/>
      </c>
      <c r="L2954" s="72">
        <v>1</v>
      </c>
      <c r="M2954" s="72">
        <v>100</v>
      </c>
      <c r="N2954" s="109" t="s">
        <v>351</v>
      </c>
      <c r="O2954" s="149" t="s">
        <v>6591</v>
      </c>
      <c r="P2954" s="262">
        <v>4650358702017</v>
      </c>
      <c r="Q2954" s="137">
        <v>15</v>
      </c>
      <c r="R2954" s="138">
        <v>0.055</v>
      </c>
      <c r="S2954" s="125">
        <f t="shared" si="671"/>
        <v>0</v>
      </c>
      <c r="T2954" s="126">
        <f t="shared" si="672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6"/>
        <v>4038.7</v>
      </c>
      <c r="G2955" s="75">
        <f t="shared" si="667"/>
        <v>3230.96</v>
      </c>
      <c r="H2955" s="76">
        <v>48</v>
      </c>
      <c r="I2955" s="72"/>
      <c r="J2955" s="72"/>
      <c r="K2955" s="75" t="str">
        <f t="shared" si="670"/>
        <v/>
      </c>
      <c r="L2955" s="72">
        <v>1</v>
      </c>
      <c r="M2955" s="72">
        <v>48</v>
      </c>
      <c r="N2955" s="109" t="s">
        <v>351</v>
      </c>
      <c r="O2955" s="149" t="s">
        <v>6591</v>
      </c>
      <c r="P2955" s="262">
        <v>4650358702024</v>
      </c>
      <c r="Q2955" s="137">
        <v>9.5</v>
      </c>
      <c r="R2955" s="138">
        <v>0.044</v>
      </c>
      <c r="S2955" s="125">
        <f t="shared" si="671"/>
        <v>0</v>
      </c>
      <c r="T2955" s="126">
        <f t="shared" si="672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6"/>
        <v>7432.29</v>
      </c>
      <c r="G2956" s="75">
        <f t="shared" si="667"/>
        <v>5945.832</v>
      </c>
      <c r="H2956" s="76">
        <v>60</v>
      </c>
      <c r="I2956" s="72"/>
      <c r="J2956" s="72"/>
      <c r="K2956" s="75" t="str">
        <f t="shared" si="670"/>
        <v/>
      </c>
      <c r="L2956" s="72">
        <v>1</v>
      </c>
      <c r="M2956" s="72">
        <v>30</v>
      </c>
      <c r="N2956" s="109" t="s">
        <v>351</v>
      </c>
      <c r="O2956" s="149" t="s">
        <v>6591</v>
      </c>
      <c r="P2956" s="262">
        <v>4650358702031</v>
      </c>
      <c r="Q2956" s="137">
        <v>15.5</v>
      </c>
      <c r="R2956" s="138">
        <v>0.05</v>
      </c>
      <c r="S2956" s="125">
        <f t="shared" si="671"/>
        <v>0</v>
      </c>
      <c r="T2956" s="126">
        <f t="shared" si="672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6"/>
        <v>2001.28</v>
      </c>
      <c r="G2957" s="75">
        <f t="shared" si="667"/>
        <v>1601.024</v>
      </c>
      <c r="H2957" s="76">
        <v>200</v>
      </c>
      <c r="I2957" s="72"/>
      <c r="J2957" s="72"/>
      <c r="K2957" s="75" t="str">
        <f t="shared" si="670"/>
        <v/>
      </c>
      <c r="L2957" s="72">
        <v>1</v>
      </c>
      <c r="M2957" s="72">
        <v>100</v>
      </c>
      <c r="N2957" s="109" t="s">
        <v>351</v>
      </c>
      <c r="O2957" s="149" t="s">
        <v>6591</v>
      </c>
      <c r="P2957" s="262">
        <v>4650358702048</v>
      </c>
      <c r="Q2957" s="137">
        <v>15</v>
      </c>
      <c r="R2957" s="138">
        <v>0.055</v>
      </c>
      <c r="S2957" s="125">
        <f t="shared" si="671"/>
        <v>0</v>
      </c>
      <c r="T2957" s="126">
        <f t="shared" si="672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6"/>
        <v>2416.2</v>
      </c>
      <c r="G2958" s="75">
        <f t="shared" si="667"/>
        <v>1932.96</v>
      </c>
      <c r="H2958" s="78"/>
      <c r="I2958" s="72"/>
      <c r="J2958" s="72"/>
      <c r="K2958" s="75" t="str">
        <f t="shared" si="670"/>
        <v/>
      </c>
      <c r="L2958" s="72">
        <v>1</v>
      </c>
      <c r="M2958" s="72">
        <v>68</v>
      </c>
      <c r="N2958" s="109"/>
      <c r="O2958" s="149" t="s">
        <v>6591</v>
      </c>
      <c r="P2958" s="262">
        <v>4650358702055</v>
      </c>
      <c r="Q2958" s="137">
        <v>18</v>
      </c>
      <c r="R2958" s="138">
        <v>0.044</v>
      </c>
      <c r="S2958" s="125">
        <f t="shared" si="671"/>
        <v>0</v>
      </c>
      <c r="T2958" s="126">
        <f t="shared" si="672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6"/>
        <v>3006.17</v>
      </c>
      <c r="G2959" s="75">
        <f t="shared" si="667"/>
        <v>2404.936</v>
      </c>
      <c r="H2959" s="78"/>
      <c r="I2959" s="72"/>
      <c r="J2959" s="72"/>
      <c r="K2959" s="75" t="str">
        <f t="shared" si="670"/>
        <v/>
      </c>
      <c r="L2959" s="72">
        <v>1</v>
      </c>
      <c r="M2959" s="72">
        <v>68</v>
      </c>
      <c r="N2959" s="109"/>
      <c r="O2959" s="149" t="s">
        <v>6591</v>
      </c>
      <c r="P2959" s="262">
        <v>4650358702062</v>
      </c>
      <c r="Q2959" s="137">
        <v>17</v>
      </c>
      <c r="R2959" s="138">
        <v>0.044</v>
      </c>
      <c r="S2959" s="125">
        <f t="shared" si="671"/>
        <v>0</v>
      </c>
      <c r="T2959" s="126">
        <f t="shared" si="672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6"/>
        <v>5321.16</v>
      </c>
      <c r="G2960" s="75">
        <f t="shared" si="667"/>
        <v>4256.928</v>
      </c>
      <c r="H2960" s="78"/>
      <c r="I2960" s="72"/>
      <c r="J2960" s="72"/>
      <c r="K2960" s="75" t="str">
        <f t="shared" si="670"/>
        <v/>
      </c>
      <c r="L2960" s="72">
        <v>1</v>
      </c>
      <c r="M2960" s="72">
        <v>30</v>
      </c>
      <c r="N2960" s="109"/>
      <c r="O2960" s="149" t="s">
        <v>6591</v>
      </c>
      <c r="P2960" s="262">
        <v>4650358702079</v>
      </c>
      <c r="Q2960" s="137">
        <v>14</v>
      </c>
      <c r="R2960" s="138">
        <v>0.068</v>
      </c>
      <c r="S2960" s="125">
        <f t="shared" si="671"/>
        <v>0</v>
      </c>
      <c r="T2960" s="126">
        <f t="shared" si="672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6"/>
        <v>6660.7</v>
      </c>
      <c r="G2961" s="75">
        <f t="shared" si="667"/>
        <v>5328.56</v>
      </c>
      <c r="H2961" s="78"/>
      <c r="I2961" s="72"/>
      <c r="J2961" s="72"/>
      <c r="K2961" s="75" t="str">
        <f t="shared" si="670"/>
        <v/>
      </c>
      <c r="L2961" s="72">
        <v>1</v>
      </c>
      <c r="M2961" s="72">
        <v>30</v>
      </c>
      <c r="N2961" s="109"/>
      <c r="O2961" s="149" t="s">
        <v>6591</v>
      </c>
      <c r="P2961" s="262">
        <v>4650358702086</v>
      </c>
      <c r="Q2961" s="137">
        <v>18</v>
      </c>
      <c r="R2961" s="138">
        <v>0.068</v>
      </c>
      <c r="S2961" s="125">
        <f t="shared" si="671"/>
        <v>0</v>
      </c>
      <c r="T2961" s="126">
        <f t="shared" si="672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6"/>
        <v>997.76</v>
      </c>
      <c r="G2962" s="75">
        <f t="shared" si="667"/>
        <v>798.208</v>
      </c>
      <c r="H2962" s="78"/>
      <c r="I2962" s="72"/>
      <c r="J2962" s="72"/>
      <c r="K2962" s="75" t="str">
        <f t="shared" si="670"/>
        <v/>
      </c>
      <c r="L2962" s="72">
        <v>1</v>
      </c>
      <c r="M2962" s="72">
        <v>100</v>
      </c>
      <c r="N2962" s="109"/>
      <c r="O2962" s="149" t="s">
        <v>6591</v>
      </c>
      <c r="P2962" s="262">
        <v>4650358702093</v>
      </c>
      <c r="Q2962" s="137">
        <v>11</v>
      </c>
      <c r="R2962" s="138">
        <v>0.044</v>
      </c>
      <c r="S2962" s="125">
        <f t="shared" si="671"/>
        <v>0</v>
      </c>
      <c r="T2962" s="126">
        <f t="shared" si="672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6"/>
        <v>1425.64</v>
      </c>
      <c r="G2963" s="75">
        <f t="shared" si="667"/>
        <v>1140.512</v>
      </c>
      <c r="H2963" s="78"/>
      <c r="I2963" s="72"/>
      <c r="J2963" s="72"/>
      <c r="K2963" s="75" t="str">
        <f t="shared" si="670"/>
        <v/>
      </c>
      <c r="L2963" s="72">
        <v>1</v>
      </c>
      <c r="M2963" s="72">
        <v>100</v>
      </c>
      <c r="N2963" s="109"/>
      <c r="O2963" s="149" t="s">
        <v>6591</v>
      </c>
      <c r="P2963" s="262">
        <v>4650358702109</v>
      </c>
      <c r="Q2963" s="137">
        <v>12</v>
      </c>
      <c r="R2963" s="138">
        <v>0.044</v>
      </c>
      <c r="S2963" s="125">
        <f t="shared" si="671"/>
        <v>0</v>
      </c>
      <c r="T2963" s="126">
        <f t="shared" si="672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6"/>
        <v>1459.14</v>
      </c>
      <c r="G2964" s="75">
        <f t="shared" si="667"/>
        <v>1167.312</v>
      </c>
      <c r="H2964" s="78"/>
      <c r="I2964" s="72"/>
      <c r="J2964" s="72"/>
      <c r="K2964" s="75" t="str">
        <f t="shared" si="670"/>
        <v/>
      </c>
      <c r="L2964" s="72">
        <v>1</v>
      </c>
      <c r="M2964" s="72">
        <v>100</v>
      </c>
      <c r="N2964" s="109"/>
      <c r="O2964" s="149" t="s">
        <v>6591</v>
      </c>
      <c r="P2964" s="262">
        <v>4650358702116</v>
      </c>
      <c r="Q2964" s="137">
        <v>11</v>
      </c>
      <c r="R2964" s="138">
        <v>0.044</v>
      </c>
      <c r="S2964" s="125">
        <f t="shared" si="671"/>
        <v>0</v>
      </c>
      <c r="T2964" s="126">
        <f t="shared" si="672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3">E2965-E2965*$G$2%</f>
        <v>1653.41</v>
      </c>
      <c r="G2965" s="75">
        <f t="shared" ref="G2965:G3028" si="674">E2965-(20*E2965/100)</f>
        <v>1322.728</v>
      </c>
      <c r="H2965" s="78"/>
      <c r="I2965" s="72"/>
      <c r="J2965" s="72"/>
      <c r="K2965" s="75" t="str">
        <f t="shared" si="670"/>
        <v/>
      </c>
      <c r="L2965" s="72">
        <v>1</v>
      </c>
      <c r="M2965" s="72">
        <v>100</v>
      </c>
      <c r="N2965" s="109"/>
      <c r="O2965" s="149" t="s">
        <v>6591</v>
      </c>
      <c r="P2965" s="262">
        <v>4650358702123</v>
      </c>
      <c r="Q2965" s="137">
        <v>13</v>
      </c>
      <c r="R2965" s="138">
        <v>0.044</v>
      </c>
      <c r="S2965" s="125">
        <f t="shared" ref="S2965:S2996" si="675">Q2965/M2965*D2965</f>
        <v>0</v>
      </c>
      <c r="T2965" s="126">
        <f t="shared" ref="T2965:T2996" si="676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3"/>
        <v>1383.53</v>
      </c>
      <c r="G2966" s="75">
        <f t="shared" si="674"/>
        <v>1106.824</v>
      </c>
      <c r="H2966" s="78"/>
      <c r="I2966" s="72"/>
      <c r="J2966" s="72"/>
      <c r="K2966" s="75" t="str">
        <f t="shared" si="670"/>
        <v/>
      </c>
      <c r="L2966" s="72">
        <v>1</v>
      </c>
      <c r="M2966" s="72">
        <v>100</v>
      </c>
      <c r="N2966" s="109"/>
      <c r="O2966" s="149" t="s">
        <v>6591</v>
      </c>
      <c r="P2966" s="262">
        <v>4650358702130</v>
      </c>
      <c r="Q2966" s="137">
        <v>13</v>
      </c>
      <c r="R2966" s="138">
        <v>0.044</v>
      </c>
      <c r="S2966" s="125">
        <f t="shared" si="675"/>
        <v>0</v>
      </c>
      <c r="T2966" s="126">
        <f t="shared" si="676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3"/>
        <v>2019.11</v>
      </c>
      <c r="G2967" s="75">
        <f t="shared" si="674"/>
        <v>1615.288</v>
      </c>
      <c r="H2967" s="78"/>
      <c r="I2967" s="72"/>
      <c r="J2967" s="72"/>
      <c r="K2967" s="75" t="str">
        <f t="shared" si="670"/>
        <v/>
      </c>
      <c r="L2967" s="72">
        <v>1</v>
      </c>
      <c r="M2967" s="72">
        <v>100</v>
      </c>
      <c r="N2967" s="109"/>
      <c r="O2967" s="149" t="s">
        <v>6591</v>
      </c>
      <c r="P2967" s="262">
        <v>4650358702147</v>
      </c>
      <c r="Q2967" s="137">
        <v>13</v>
      </c>
      <c r="R2967" s="138">
        <v>0.055</v>
      </c>
      <c r="S2967" s="125">
        <f t="shared" si="675"/>
        <v>0</v>
      </c>
      <c r="T2967" s="126">
        <f t="shared" si="676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3"/>
        <v>1405.77</v>
      </c>
      <c r="G2968" s="75">
        <f t="shared" si="674"/>
        <v>1124.616</v>
      </c>
      <c r="H2968" s="78"/>
      <c r="I2968" s="72"/>
      <c r="J2968" s="72"/>
      <c r="K2968" s="75" t="str">
        <f t="shared" si="670"/>
        <v/>
      </c>
      <c r="L2968" s="72">
        <v>1</v>
      </c>
      <c r="M2968" s="72">
        <v>100</v>
      </c>
      <c r="N2968" s="109"/>
      <c r="O2968" s="149" t="s">
        <v>6591</v>
      </c>
      <c r="P2968" s="262">
        <v>4650358702154</v>
      </c>
      <c r="Q2968" s="137">
        <v>13</v>
      </c>
      <c r="R2968" s="138">
        <v>0.044</v>
      </c>
      <c r="S2968" s="125">
        <f t="shared" si="675"/>
        <v>0</v>
      </c>
      <c r="T2968" s="126">
        <f t="shared" si="676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3"/>
        <v>2216.57</v>
      </c>
      <c r="G2969" s="75">
        <f t="shared" si="674"/>
        <v>1773.256</v>
      </c>
      <c r="H2969" s="78"/>
      <c r="I2969" s="72"/>
      <c r="J2969" s="72"/>
      <c r="K2969" s="75" t="str">
        <f t="shared" si="670"/>
        <v/>
      </c>
      <c r="L2969" s="72">
        <v>1</v>
      </c>
      <c r="M2969" s="72">
        <v>100</v>
      </c>
      <c r="N2969" s="109"/>
      <c r="O2969" s="149" t="s">
        <v>6591</v>
      </c>
      <c r="P2969" s="262">
        <v>4650358702161</v>
      </c>
      <c r="Q2969" s="137">
        <v>14</v>
      </c>
      <c r="R2969" s="138">
        <v>0.055</v>
      </c>
      <c r="S2969" s="125">
        <f t="shared" si="675"/>
        <v>0</v>
      </c>
      <c r="T2969" s="126">
        <f t="shared" si="676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3"/>
        <v>3628.73</v>
      </c>
      <c r="G2970" s="75">
        <f t="shared" si="674"/>
        <v>2902.984</v>
      </c>
      <c r="H2970" s="78"/>
      <c r="I2970" s="72"/>
      <c r="J2970" s="72"/>
      <c r="K2970" s="75" t="str">
        <f t="shared" si="670"/>
        <v/>
      </c>
      <c r="L2970" s="72">
        <v>1</v>
      </c>
      <c r="M2970" s="72">
        <v>48</v>
      </c>
      <c r="N2970" s="109"/>
      <c r="O2970" s="149" t="s">
        <v>6591</v>
      </c>
      <c r="P2970" s="262">
        <v>4650358702178</v>
      </c>
      <c r="Q2970" s="137">
        <v>13</v>
      </c>
      <c r="R2970" s="138">
        <v>0.044</v>
      </c>
      <c r="S2970" s="125">
        <f t="shared" si="675"/>
        <v>0</v>
      </c>
      <c r="T2970" s="126">
        <f t="shared" si="676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3"/>
        <v>5072.09</v>
      </c>
      <c r="G2971" s="75">
        <f t="shared" si="674"/>
        <v>4057.672</v>
      </c>
      <c r="H2971" s="78"/>
      <c r="I2971" s="72"/>
      <c r="J2971" s="72"/>
      <c r="K2971" s="75" t="str">
        <f t="shared" si="670"/>
        <v/>
      </c>
      <c r="L2971" s="72">
        <v>1</v>
      </c>
      <c r="M2971" s="72">
        <v>30</v>
      </c>
      <c r="N2971" s="109"/>
      <c r="O2971" s="149" t="s">
        <v>6591</v>
      </c>
      <c r="P2971" s="262">
        <v>4650358702185</v>
      </c>
      <c r="Q2971" s="137">
        <v>13</v>
      </c>
      <c r="R2971" s="138">
        <v>0.05</v>
      </c>
      <c r="S2971" s="125">
        <f t="shared" si="675"/>
        <v>0</v>
      </c>
      <c r="T2971" s="126">
        <f t="shared" si="676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3"/>
        <v>1584.44</v>
      </c>
      <c r="G2972" s="75">
        <f t="shared" si="674"/>
        <v>1267.552</v>
      </c>
      <c r="H2972" s="78"/>
      <c r="I2972" s="72"/>
      <c r="J2972" s="72"/>
      <c r="K2972" s="75" t="str">
        <f t="shared" si="670"/>
        <v/>
      </c>
      <c r="L2972" s="72">
        <v>1</v>
      </c>
      <c r="M2972" s="72">
        <v>100</v>
      </c>
      <c r="N2972" s="109"/>
      <c r="O2972" s="149" t="s">
        <v>6591</v>
      </c>
      <c r="P2972" s="262">
        <v>4650358702192</v>
      </c>
      <c r="Q2972" s="137">
        <v>13</v>
      </c>
      <c r="R2972" s="138">
        <v>0.044</v>
      </c>
      <c r="S2972" s="125">
        <f t="shared" si="675"/>
        <v>0</v>
      </c>
      <c r="T2972" s="126">
        <f t="shared" si="676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3"/>
        <v>2018.6</v>
      </c>
      <c r="G2973" s="75">
        <f t="shared" si="674"/>
        <v>1614.88</v>
      </c>
      <c r="H2973" s="78"/>
      <c r="I2973" s="72"/>
      <c r="J2973" s="72"/>
      <c r="K2973" s="75" t="str">
        <f t="shared" si="670"/>
        <v/>
      </c>
      <c r="L2973" s="72">
        <v>1</v>
      </c>
      <c r="M2973" s="72">
        <v>100</v>
      </c>
      <c r="N2973" s="109"/>
      <c r="O2973" s="149" t="s">
        <v>6591</v>
      </c>
      <c r="P2973" s="262">
        <v>4650358702208</v>
      </c>
      <c r="Q2973" s="137">
        <v>15</v>
      </c>
      <c r="R2973" s="138">
        <v>0.055</v>
      </c>
      <c r="S2973" s="125">
        <f t="shared" si="675"/>
        <v>0</v>
      </c>
      <c r="T2973" s="126">
        <f t="shared" si="676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3"/>
        <v>1229.67</v>
      </c>
      <c r="G2974" s="75">
        <f t="shared" si="674"/>
        <v>983.736</v>
      </c>
      <c r="H2974" s="78"/>
      <c r="I2974" s="72"/>
      <c r="J2974" s="72"/>
      <c r="K2974" s="75" t="str">
        <f t="shared" si="670"/>
        <v/>
      </c>
      <c r="L2974" s="72">
        <v>1</v>
      </c>
      <c r="M2974" s="72">
        <v>100</v>
      </c>
      <c r="N2974" s="109"/>
      <c r="O2974" s="149" t="s">
        <v>6591</v>
      </c>
      <c r="P2974" s="262">
        <v>4650358702215</v>
      </c>
      <c r="Q2974" s="137">
        <v>11</v>
      </c>
      <c r="R2974" s="138">
        <v>0.044</v>
      </c>
      <c r="S2974" s="125">
        <f t="shared" si="675"/>
        <v>0</v>
      </c>
      <c r="T2974" s="126">
        <f t="shared" si="676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3"/>
        <v>1375.37</v>
      </c>
      <c r="G2975" s="75">
        <f t="shared" si="674"/>
        <v>1100.296</v>
      </c>
      <c r="H2975" s="78"/>
      <c r="I2975" s="72"/>
      <c r="J2975" s="72"/>
      <c r="K2975" s="75" t="str">
        <f t="shared" si="670"/>
        <v/>
      </c>
      <c r="L2975" s="72">
        <v>1</v>
      </c>
      <c r="M2975" s="72">
        <v>100</v>
      </c>
      <c r="N2975" s="109"/>
      <c r="O2975" s="149" t="s">
        <v>6591</v>
      </c>
      <c r="P2975" s="262">
        <v>4650358702222</v>
      </c>
      <c r="Q2975" s="137">
        <v>12</v>
      </c>
      <c r="R2975" s="138">
        <v>0.044</v>
      </c>
      <c r="S2975" s="125">
        <f t="shared" si="675"/>
        <v>0</v>
      </c>
      <c r="T2975" s="126">
        <f t="shared" si="676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3"/>
        <v>1441.05</v>
      </c>
      <c r="G2976" s="75">
        <f t="shared" si="674"/>
        <v>1152.84</v>
      </c>
      <c r="H2976" s="78"/>
      <c r="I2976" s="72"/>
      <c r="J2976" s="72"/>
      <c r="K2976" s="75" t="str">
        <f t="shared" si="670"/>
        <v/>
      </c>
      <c r="L2976" s="72">
        <v>1</v>
      </c>
      <c r="M2976" s="72">
        <v>100</v>
      </c>
      <c r="N2976" s="109"/>
      <c r="O2976" s="149" t="s">
        <v>6591</v>
      </c>
      <c r="P2976" s="262">
        <v>4650358702239</v>
      </c>
      <c r="Q2976" s="137">
        <v>13</v>
      </c>
      <c r="R2976" s="138">
        <v>0.044</v>
      </c>
      <c r="S2976" s="125">
        <f t="shared" si="675"/>
        <v>0</v>
      </c>
      <c r="T2976" s="126">
        <f t="shared" si="676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3"/>
        <v>1998.87</v>
      </c>
      <c r="G2977" s="75">
        <f t="shared" si="674"/>
        <v>1599.096</v>
      </c>
      <c r="H2977" s="78"/>
      <c r="I2977" s="72"/>
      <c r="J2977" s="72"/>
      <c r="K2977" s="75" t="str">
        <f t="shared" si="670"/>
        <v/>
      </c>
      <c r="L2977" s="72">
        <v>1</v>
      </c>
      <c r="M2977" s="72">
        <v>100</v>
      </c>
      <c r="N2977" s="109"/>
      <c r="O2977" s="149" t="s">
        <v>6591</v>
      </c>
      <c r="P2977" s="262">
        <v>4650358702246</v>
      </c>
      <c r="Q2977" s="137">
        <v>13</v>
      </c>
      <c r="R2977" s="138">
        <v>0.055</v>
      </c>
      <c r="S2977" s="125">
        <f t="shared" si="675"/>
        <v>0</v>
      </c>
      <c r="T2977" s="126">
        <f t="shared" si="676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3"/>
        <v>2001.5</v>
      </c>
      <c r="G2978" s="75">
        <f t="shared" si="674"/>
        <v>1601.2</v>
      </c>
      <c r="H2978" s="78"/>
      <c r="I2978" s="72"/>
      <c r="J2978" s="72"/>
      <c r="K2978" s="75" t="str">
        <f t="shared" si="670"/>
        <v/>
      </c>
      <c r="L2978" s="72">
        <v>1</v>
      </c>
      <c r="M2978" s="72">
        <v>100</v>
      </c>
      <c r="N2978" s="109"/>
      <c r="O2978" s="149" t="s">
        <v>6591</v>
      </c>
      <c r="P2978" s="262">
        <v>4650358702253</v>
      </c>
      <c r="Q2978" s="137">
        <v>17</v>
      </c>
      <c r="R2978" s="138">
        <v>0.055</v>
      </c>
      <c r="S2978" s="125">
        <f t="shared" si="675"/>
        <v>0</v>
      </c>
      <c r="T2978" s="126">
        <f t="shared" si="676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3"/>
        <v>2385.95</v>
      </c>
      <c r="G2979" s="75">
        <f t="shared" si="674"/>
        <v>1908.76</v>
      </c>
      <c r="H2979" s="78"/>
      <c r="I2979" s="72"/>
      <c r="J2979" s="72"/>
      <c r="K2979" s="75" t="str">
        <f t="shared" si="670"/>
        <v/>
      </c>
      <c r="L2979" s="72">
        <v>1</v>
      </c>
      <c r="M2979" s="72">
        <v>100</v>
      </c>
      <c r="N2979" s="109"/>
      <c r="O2979" s="149" t="s">
        <v>6591</v>
      </c>
      <c r="P2979" s="262">
        <v>4650358702260</v>
      </c>
      <c r="Q2979" s="137">
        <v>15</v>
      </c>
      <c r="R2979" s="138">
        <v>0.055</v>
      </c>
      <c r="S2979" s="125">
        <f t="shared" si="675"/>
        <v>0</v>
      </c>
      <c r="T2979" s="126">
        <f t="shared" si="676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3"/>
        <v>4184.79</v>
      </c>
      <c r="G2980" s="75">
        <f t="shared" si="674"/>
        <v>3347.832</v>
      </c>
      <c r="H2980" s="78"/>
      <c r="I2980" s="72"/>
      <c r="J2980" s="72"/>
      <c r="K2980" s="75" t="str">
        <f t="shared" si="670"/>
        <v/>
      </c>
      <c r="L2980" s="72">
        <v>1</v>
      </c>
      <c r="M2980" s="72">
        <v>48</v>
      </c>
      <c r="N2980" s="109"/>
      <c r="O2980" s="149" t="s">
        <v>6591</v>
      </c>
      <c r="P2980" s="262">
        <v>4650358702277</v>
      </c>
      <c r="Q2980" s="137">
        <v>15.5</v>
      </c>
      <c r="R2980" s="138">
        <v>0.044</v>
      </c>
      <c r="S2980" s="125">
        <f t="shared" si="675"/>
        <v>0</v>
      </c>
      <c r="T2980" s="126">
        <f t="shared" si="676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3"/>
        <v>7506.06</v>
      </c>
      <c r="G2981" s="75">
        <f t="shared" si="674"/>
        <v>6004.848</v>
      </c>
      <c r="H2981" s="78"/>
      <c r="I2981" s="72"/>
      <c r="J2981" s="72"/>
      <c r="K2981" s="75" t="str">
        <f t="shared" si="670"/>
        <v/>
      </c>
      <c r="L2981" s="72">
        <v>1</v>
      </c>
      <c r="M2981" s="72">
        <v>30</v>
      </c>
      <c r="N2981" s="109"/>
      <c r="O2981" s="149" t="s">
        <v>6591</v>
      </c>
      <c r="P2981" s="262">
        <v>4650358702291</v>
      </c>
      <c r="Q2981" s="137">
        <v>19</v>
      </c>
      <c r="R2981" s="138">
        <v>0.05</v>
      </c>
      <c r="S2981" s="125">
        <f t="shared" si="675"/>
        <v>0</v>
      </c>
      <c r="T2981" s="126">
        <f t="shared" si="676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3"/>
        <v>2526.36</v>
      </c>
      <c r="G2982" s="75">
        <f t="shared" si="674"/>
        <v>2021.088</v>
      </c>
      <c r="H2982" s="78"/>
      <c r="I2982" s="72"/>
      <c r="J2982" s="72"/>
      <c r="K2982" s="75" t="str">
        <f t="shared" si="670"/>
        <v/>
      </c>
      <c r="L2982" s="72">
        <v>1</v>
      </c>
      <c r="M2982" s="72">
        <v>100</v>
      </c>
      <c r="N2982" s="109"/>
      <c r="O2982" s="149" t="s">
        <v>6591</v>
      </c>
      <c r="P2982" s="262">
        <v>4650358702307</v>
      </c>
      <c r="Q2982" s="137">
        <v>17</v>
      </c>
      <c r="R2982" s="138">
        <v>0.055</v>
      </c>
      <c r="S2982" s="125">
        <f t="shared" si="675"/>
        <v>0</v>
      </c>
      <c r="T2982" s="126">
        <f t="shared" si="676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3"/>
        <v>2913.08</v>
      </c>
      <c r="G2983" s="75">
        <f t="shared" si="674"/>
        <v>2330.464</v>
      </c>
      <c r="H2983" s="78"/>
      <c r="I2983" s="72"/>
      <c r="J2983" s="72"/>
      <c r="K2983" s="75" t="str">
        <f t="shared" si="670"/>
        <v/>
      </c>
      <c r="L2983" s="72">
        <v>1</v>
      </c>
      <c r="M2983" s="72">
        <v>100</v>
      </c>
      <c r="N2983" s="109"/>
      <c r="O2983" s="149" t="s">
        <v>6591</v>
      </c>
      <c r="P2983" s="262">
        <v>4650358702314</v>
      </c>
      <c r="Q2983" s="137">
        <v>20</v>
      </c>
      <c r="R2983" s="138">
        <v>0.055</v>
      </c>
      <c r="S2983" s="125">
        <f t="shared" si="675"/>
        <v>0</v>
      </c>
      <c r="T2983" s="126">
        <f t="shared" si="676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3"/>
        <v>992.79</v>
      </c>
      <c r="G2984" s="75">
        <f t="shared" si="674"/>
        <v>794.232</v>
      </c>
      <c r="H2984" s="78"/>
      <c r="I2984" s="72"/>
      <c r="J2984" s="72"/>
      <c r="K2984" s="75" t="str">
        <f t="shared" si="670"/>
        <v/>
      </c>
      <c r="L2984" s="72">
        <v>1</v>
      </c>
      <c r="M2984" s="72">
        <v>100</v>
      </c>
      <c r="N2984" s="109"/>
      <c r="O2984" s="149" t="s">
        <v>6591</v>
      </c>
      <c r="P2984" s="262">
        <v>4650358702321</v>
      </c>
      <c r="Q2984" s="137">
        <v>13</v>
      </c>
      <c r="R2984" s="138">
        <v>0.044</v>
      </c>
      <c r="S2984" s="125">
        <f t="shared" si="675"/>
        <v>0</v>
      </c>
      <c r="T2984" s="126">
        <f t="shared" si="676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3"/>
        <v>1342.95</v>
      </c>
      <c r="G2985" s="75">
        <f t="shared" si="674"/>
        <v>1074.36</v>
      </c>
      <c r="H2985" s="78"/>
      <c r="I2985" s="72"/>
      <c r="J2985" s="72"/>
      <c r="K2985" s="75" t="str">
        <f t="shared" si="670"/>
        <v/>
      </c>
      <c r="L2985" s="72">
        <v>1</v>
      </c>
      <c r="M2985" s="72">
        <v>100</v>
      </c>
      <c r="N2985" s="109"/>
      <c r="O2985" s="149" t="s">
        <v>6591</v>
      </c>
      <c r="P2985" s="262">
        <v>4650358702338</v>
      </c>
      <c r="Q2985" s="137">
        <v>13</v>
      </c>
      <c r="R2985" s="138">
        <v>0.044</v>
      </c>
      <c r="S2985" s="125">
        <f t="shared" si="675"/>
        <v>0</v>
      </c>
      <c r="T2985" s="126">
        <f t="shared" si="676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3"/>
        <v>1102.33</v>
      </c>
      <c r="G2986" s="75">
        <f t="shared" si="674"/>
        <v>881.864</v>
      </c>
      <c r="H2986" s="78"/>
      <c r="I2986" s="72"/>
      <c r="J2986" s="72"/>
      <c r="K2986" s="75" t="str">
        <f t="shared" ref="K2986:K3049" si="677">IF(D2986="","",IF(F2986="","",ROUND(D2986*F2986,2)))</f>
        <v/>
      </c>
      <c r="L2986" s="72">
        <v>1</v>
      </c>
      <c r="M2986" s="72">
        <v>100</v>
      </c>
      <c r="N2986" s="109"/>
      <c r="O2986" s="149" t="s">
        <v>6591</v>
      </c>
      <c r="P2986" s="262">
        <v>4650358702345</v>
      </c>
      <c r="Q2986" s="137">
        <v>11</v>
      </c>
      <c r="R2986" s="138">
        <v>0.044</v>
      </c>
      <c r="S2986" s="125">
        <f t="shared" si="675"/>
        <v>0</v>
      </c>
      <c r="T2986" s="126">
        <f t="shared" si="676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3"/>
        <v>1389.02</v>
      </c>
      <c r="G2987" s="75">
        <f t="shared" si="674"/>
        <v>1111.216</v>
      </c>
      <c r="H2987" s="78"/>
      <c r="I2987" s="72"/>
      <c r="J2987" s="72"/>
      <c r="K2987" s="75" t="str">
        <f t="shared" si="677"/>
        <v/>
      </c>
      <c r="L2987" s="72">
        <v>1</v>
      </c>
      <c r="M2987" s="72">
        <v>100</v>
      </c>
      <c r="N2987" s="109"/>
      <c r="O2987" s="149" t="s">
        <v>6591</v>
      </c>
      <c r="P2987" s="262">
        <v>4650358702352</v>
      </c>
      <c r="Q2987" s="137">
        <v>14</v>
      </c>
      <c r="R2987" s="138">
        <v>0.044</v>
      </c>
      <c r="S2987" s="125">
        <f t="shared" si="675"/>
        <v>0</v>
      </c>
      <c r="T2987" s="126">
        <f t="shared" si="676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3"/>
        <v>1309.75</v>
      </c>
      <c r="G2988" s="75">
        <f t="shared" si="674"/>
        <v>1047.8</v>
      </c>
      <c r="H2988" s="78"/>
      <c r="I2988" s="72"/>
      <c r="J2988" s="72"/>
      <c r="K2988" s="75" t="str">
        <f t="shared" si="677"/>
        <v/>
      </c>
      <c r="L2988" s="72">
        <v>1</v>
      </c>
      <c r="M2988" s="72">
        <v>100</v>
      </c>
      <c r="N2988" s="109"/>
      <c r="O2988" s="149" t="s">
        <v>6591</v>
      </c>
      <c r="P2988" s="262">
        <v>4650358702369</v>
      </c>
      <c r="Q2988" s="137">
        <v>12</v>
      </c>
      <c r="R2988" s="138">
        <v>0.044</v>
      </c>
      <c r="S2988" s="125">
        <f t="shared" si="675"/>
        <v>0</v>
      </c>
      <c r="T2988" s="126">
        <f t="shared" si="676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3"/>
        <v>1942.09</v>
      </c>
      <c r="G2989" s="75">
        <f t="shared" si="674"/>
        <v>1553.672</v>
      </c>
      <c r="H2989" s="78"/>
      <c r="I2989" s="72"/>
      <c r="J2989" s="72"/>
      <c r="K2989" s="75" t="str">
        <f t="shared" si="677"/>
        <v/>
      </c>
      <c r="L2989" s="72">
        <v>1</v>
      </c>
      <c r="M2989" s="72">
        <v>100</v>
      </c>
      <c r="N2989" s="109"/>
      <c r="O2989" s="149" t="s">
        <v>6591</v>
      </c>
      <c r="P2989" s="262">
        <v>4650358702376</v>
      </c>
      <c r="Q2989" s="137">
        <v>15</v>
      </c>
      <c r="R2989" s="138">
        <v>0.055</v>
      </c>
      <c r="S2989" s="125">
        <f t="shared" si="675"/>
        <v>0</v>
      </c>
      <c r="T2989" s="126">
        <f t="shared" si="676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3"/>
        <v>1777.32</v>
      </c>
      <c r="G2990" s="75">
        <f t="shared" si="674"/>
        <v>1421.856</v>
      </c>
      <c r="H2990" s="78"/>
      <c r="I2990" s="72"/>
      <c r="J2990" s="72"/>
      <c r="K2990" s="75" t="str">
        <f t="shared" si="677"/>
        <v/>
      </c>
      <c r="L2990" s="72">
        <v>1</v>
      </c>
      <c r="M2990" s="72">
        <v>100</v>
      </c>
      <c r="N2990" s="109"/>
      <c r="O2990" s="149" t="s">
        <v>6591</v>
      </c>
      <c r="P2990" s="262">
        <v>4650358702383</v>
      </c>
      <c r="Q2990" s="137">
        <v>13</v>
      </c>
      <c r="R2990" s="138">
        <v>0.055</v>
      </c>
      <c r="S2990" s="125">
        <f t="shared" si="675"/>
        <v>0</v>
      </c>
      <c r="T2990" s="126">
        <f t="shared" si="676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3"/>
        <v>2706.77</v>
      </c>
      <c r="G2991" s="75">
        <f t="shared" si="674"/>
        <v>2165.416</v>
      </c>
      <c r="H2991" s="78"/>
      <c r="I2991" s="72"/>
      <c r="J2991" s="72"/>
      <c r="K2991" s="75" t="str">
        <f t="shared" si="677"/>
        <v/>
      </c>
      <c r="L2991" s="72">
        <v>1</v>
      </c>
      <c r="M2991" s="72">
        <v>100</v>
      </c>
      <c r="N2991" s="109"/>
      <c r="O2991" s="149" t="s">
        <v>6591</v>
      </c>
      <c r="P2991" s="262">
        <v>4650358702390</v>
      </c>
      <c r="Q2991" s="137">
        <v>16</v>
      </c>
      <c r="R2991" s="138">
        <v>0.055</v>
      </c>
      <c r="S2991" s="125">
        <f t="shared" si="675"/>
        <v>0</v>
      </c>
      <c r="T2991" s="126">
        <f t="shared" si="676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3"/>
        <v>4206.03</v>
      </c>
      <c r="G2992" s="75">
        <f t="shared" si="674"/>
        <v>3364.824</v>
      </c>
      <c r="H2992" s="78"/>
      <c r="I2992" s="72"/>
      <c r="J2992" s="72"/>
      <c r="K2992" s="75" t="str">
        <f t="shared" si="677"/>
        <v/>
      </c>
      <c r="L2992" s="72">
        <v>1</v>
      </c>
      <c r="M2992" s="72">
        <v>48</v>
      </c>
      <c r="N2992" s="109"/>
      <c r="O2992" s="149" t="s">
        <v>6591</v>
      </c>
      <c r="P2992" s="262">
        <v>4650358702284</v>
      </c>
      <c r="Q2992" s="137">
        <v>15.5</v>
      </c>
      <c r="R2992" s="138">
        <v>0.044</v>
      </c>
      <c r="S2992" s="125">
        <f t="shared" si="675"/>
        <v>0</v>
      </c>
      <c r="T2992" s="126">
        <f t="shared" si="676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3"/>
        <v>7599.02</v>
      </c>
      <c r="G2993" s="75">
        <f t="shared" si="674"/>
        <v>6079.216</v>
      </c>
      <c r="H2993" s="78"/>
      <c r="I2993" s="72"/>
      <c r="J2993" s="72"/>
      <c r="K2993" s="75" t="str">
        <f t="shared" si="677"/>
        <v/>
      </c>
      <c r="L2993" s="72">
        <v>1</v>
      </c>
      <c r="M2993" s="72">
        <v>30</v>
      </c>
      <c r="N2993" s="109"/>
      <c r="O2993" s="149" t="s">
        <v>6591</v>
      </c>
      <c r="P2993" s="262">
        <v>4650358702406</v>
      </c>
      <c r="Q2993" s="137">
        <v>19</v>
      </c>
      <c r="R2993" s="138">
        <v>0.05</v>
      </c>
      <c r="S2993" s="125">
        <f t="shared" si="675"/>
        <v>0</v>
      </c>
      <c r="T2993" s="126">
        <f t="shared" si="676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3"/>
        <v>1178.39</v>
      </c>
      <c r="G2994" s="75">
        <f t="shared" si="674"/>
        <v>942.712</v>
      </c>
      <c r="H2994" s="78"/>
      <c r="I2994" s="72"/>
      <c r="J2994" s="72"/>
      <c r="K2994" s="75" t="str">
        <f t="shared" si="677"/>
        <v/>
      </c>
      <c r="L2994" s="72">
        <v>1</v>
      </c>
      <c r="M2994" s="72">
        <v>100</v>
      </c>
      <c r="N2994" s="109"/>
      <c r="O2994" s="149" t="s">
        <v>6591</v>
      </c>
      <c r="P2994" s="262">
        <v>4650358702529</v>
      </c>
      <c r="Q2994" s="137">
        <v>11</v>
      </c>
      <c r="R2994" s="138">
        <v>0.044</v>
      </c>
      <c r="S2994" s="125">
        <f t="shared" si="675"/>
        <v>0</v>
      </c>
      <c r="T2994" s="126">
        <f t="shared" si="676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3"/>
        <v>1225.84</v>
      </c>
      <c r="G2995" s="75">
        <f t="shared" si="674"/>
        <v>980.672</v>
      </c>
      <c r="H2995" s="78"/>
      <c r="I2995" s="72"/>
      <c r="J2995" s="72"/>
      <c r="K2995" s="75" t="str">
        <f t="shared" si="677"/>
        <v/>
      </c>
      <c r="L2995" s="72">
        <v>1</v>
      </c>
      <c r="M2995" s="72">
        <v>100</v>
      </c>
      <c r="N2995" s="109"/>
      <c r="O2995" s="149" t="s">
        <v>6591</v>
      </c>
      <c r="P2995" s="262">
        <v>4650358702536</v>
      </c>
      <c r="Q2995" s="137">
        <v>11</v>
      </c>
      <c r="R2995" s="138">
        <v>0.044</v>
      </c>
      <c r="S2995" s="125">
        <f t="shared" si="675"/>
        <v>0</v>
      </c>
      <c r="T2995" s="126">
        <f t="shared" si="676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3"/>
        <v>1579.08</v>
      </c>
      <c r="G2996" s="75">
        <f t="shared" si="674"/>
        <v>1263.264</v>
      </c>
      <c r="H2996" s="78"/>
      <c r="I2996" s="72"/>
      <c r="J2996" s="72"/>
      <c r="K2996" s="75" t="str">
        <f t="shared" si="677"/>
        <v/>
      </c>
      <c r="L2996" s="72">
        <v>1</v>
      </c>
      <c r="M2996" s="72">
        <v>100</v>
      </c>
      <c r="N2996" s="109"/>
      <c r="O2996" s="149" t="s">
        <v>6591</v>
      </c>
      <c r="P2996" s="262">
        <v>4650358702543</v>
      </c>
      <c r="Q2996" s="137">
        <v>15</v>
      </c>
      <c r="R2996" s="138">
        <v>0.044</v>
      </c>
      <c r="S2996" s="125">
        <f t="shared" si="675"/>
        <v>0</v>
      </c>
      <c r="T2996" s="126">
        <f t="shared" si="676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3"/>
        <v>2113.59</v>
      </c>
      <c r="G2997" s="75">
        <f t="shared" si="674"/>
        <v>1690.872</v>
      </c>
      <c r="H2997" s="78"/>
      <c r="I2997" s="72"/>
      <c r="J2997" s="72"/>
      <c r="K2997" s="75" t="str">
        <f t="shared" si="677"/>
        <v/>
      </c>
      <c r="L2997" s="72">
        <v>1</v>
      </c>
      <c r="M2997" s="72">
        <v>100</v>
      </c>
      <c r="N2997" s="109"/>
      <c r="O2997" s="149" t="s">
        <v>6591</v>
      </c>
      <c r="P2997" s="262">
        <v>4650358702550</v>
      </c>
      <c r="Q2997" s="137">
        <v>15</v>
      </c>
      <c r="R2997" s="138">
        <v>0.055</v>
      </c>
      <c r="S2997" s="125">
        <f t="shared" ref="S2997:S3028" si="678">Q2997/M2997*D2997</f>
        <v>0</v>
      </c>
      <c r="T2997" s="126">
        <f t="shared" ref="T2997:T3028" si="679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3"/>
        <v>1931.04</v>
      </c>
      <c r="G2998" s="75">
        <f t="shared" si="674"/>
        <v>1544.832</v>
      </c>
      <c r="H2998" s="78"/>
      <c r="I2998" s="72"/>
      <c r="J2998" s="72"/>
      <c r="K2998" s="75" t="str">
        <f t="shared" si="677"/>
        <v/>
      </c>
      <c r="L2998" s="72">
        <v>1</v>
      </c>
      <c r="M2998" s="72">
        <v>100</v>
      </c>
      <c r="N2998" s="109"/>
      <c r="O2998" s="149" t="s">
        <v>6591</v>
      </c>
      <c r="P2998" s="262">
        <v>4650358702567</v>
      </c>
      <c r="Q2998" s="137">
        <v>13</v>
      </c>
      <c r="R2998" s="138">
        <v>0.055</v>
      </c>
      <c r="S2998" s="125">
        <f t="shared" si="678"/>
        <v>0</v>
      </c>
      <c r="T2998" s="126">
        <f t="shared" si="679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3"/>
        <v>2646.91</v>
      </c>
      <c r="G2999" s="75">
        <f t="shared" si="674"/>
        <v>2117.528</v>
      </c>
      <c r="H2999" s="78"/>
      <c r="I2999" s="72"/>
      <c r="J2999" s="72"/>
      <c r="K2999" s="75" t="str">
        <f t="shared" si="677"/>
        <v/>
      </c>
      <c r="L2999" s="72">
        <v>1</v>
      </c>
      <c r="M2999" s="72">
        <v>100</v>
      </c>
      <c r="N2999" s="109"/>
      <c r="O2999" s="149" t="s">
        <v>6591</v>
      </c>
      <c r="P2999" s="262">
        <v>4650358702574</v>
      </c>
      <c r="Q2999" s="137">
        <v>16</v>
      </c>
      <c r="R2999" s="138">
        <v>0.055</v>
      </c>
      <c r="S2999" s="125">
        <f t="shared" si="678"/>
        <v>0</v>
      </c>
      <c r="T2999" s="126">
        <f t="shared" si="679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3"/>
        <v>3953.7</v>
      </c>
      <c r="G3000" s="75">
        <f t="shared" si="674"/>
        <v>3162.96</v>
      </c>
      <c r="H3000" s="78"/>
      <c r="I3000" s="72"/>
      <c r="J3000" s="72"/>
      <c r="K3000" s="75" t="str">
        <f t="shared" si="677"/>
        <v/>
      </c>
      <c r="L3000" s="72">
        <v>1</v>
      </c>
      <c r="M3000" s="72">
        <v>48</v>
      </c>
      <c r="N3000" s="109"/>
      <c r="O3000" s="149" t="s">
        <v>6591</v>
      </c>
      <c r="P3000" s="262">
        <v>4650358702581</v>
      </c>
      <c r="Q3000" s="137">
        <v>15</v>
      </c>
      <c r="R3000" s="138">
        <v>0.044</v>
      </c>
      <c r="S3000" s="125">
        <f t="shared" si="678"/>
        <v>0</v>
      </c>
      <c r="T3000" s="126">
        <f t="shared" si="679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3"/>
        <v>7545.97</v>
      </c>
      <c r="G3001" s="75">
        <f t="shared" si="674"/>
        <v>6036.776</v>
      </c>
      <c r="H3001" s="78"/>
      <c r="I3001" s="72"/>
      <c r="J3001" s="72"/>
      <c r="K3001" s="75" t="str">
        <f t="shared" si="677"/>
        <v/>
      </c>
      <c r="L3001" s="72">
        <v>1</v>
      </c>
      <c r="M3001" s="72">
        <v>30</v>
      </c>
      <c r="N3001" s="109"/>
      <c r="O3001" s="149" t="s">
        <v>6591</v>
      </c>
      <c r="P3001" s="262">
        <v>4650358702598</v>
      </c>
      <c r="Q3001" s="137">
        <v>17</v>
      </c>
      <c r="R3001" s="138">
        <v>0.05</v>
      </c>
      <c r="S3001" s="125">
        <f t="shared" si="678"/>
        <v>0</v>
      </c>
      <c r="T3001" s="126">
        <f t="shared" si="679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3"/>
        <v>2140.74</v>
      </c>
      <c r="G3002" s="75">
        <f t="shared" si="674"/>
        <v>1712.592</v>
      </c>
      <c r="H3002" s="78"/>
      <c r="I3002" s="72"/>
      <c r="J3002" s="72"/>
      <c r="K3002" s="75" t="str">
        <f t="shared" si="677"/>
        <v/>
      </c>
      <c r="L3002" s="72">
        <v>1</v>
      </c>
      <c r="M3002" s="72">
        <v>100</v>
      </c>
      <c r="N3002" s="109"/>
      <c r="O3002" s="149" t="s">
        <v>6591</v>
      </c>
      <c r="P3002" s="262">
        <v>4650358702604</v>
      </c>
      <c r="Q3002" s="137">
        <v>16</v>
      </c>
      <c r="R3002" s="138">
        <v>0.055</v>
      </c>
      <c r="S3002" s="125">
        <f t="shared" si="678"/>
        <v>0</v>
      </c>
      <c r="T3002" s="126">
        <f t="shared" si="679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3"/>
        <v>1425.34</v>
      </c>
      <c r="G3003" s="75">
        <f t="shared" si="674"/>
        <v>1140.272</v>
      </c>
      <c r="H3003" s="78"/>
      <c r="I3003" s="72"/>
      <c r="J3003" s="72"/>
      <c r="K3003" s="75" t="str">
        <f t="shared" si="677"/>
        <v/>
      </c>
      <c r="L3003" s="72">
        <v>1</v>
      </c>
      <c r="M3003" s="72">
        <v>100</v>
      </c>
      <c r="N3003" s="109"/>
      <c r="O3003" s="149" t="s">
        <v>6591</v>
      </c>
      <c r="P3003" s="262">
        <v>4650358702611</v>
      </c>
      <c r="Q3003" s="137">
        <v>16</v>
      </c>
      <c r="R3003" s="138">
        <v>0.044</v>
      </c>
      <c r="S3003" s="125">
        <f t="shared" si="678"/>
        <v>0</v>
      </c>
      <c r="T3003" s="126">
        <f t="shared" si="679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3"/>
        <v>1425.34</v>
      </c>
      <c r="G3004" s="75">
        <f t="shared" si="674"/>
        <v>1140.272</v>
      </c>
      <c r="H3004" s="78"/>
      <c r="I3004" s="72"/>
      <c r="J3004" s="72"/>
      <c r="K3004" s="75" t="str">
        <f t="shared" si="677"/>
        <v/>
      </c>
      <c r="L3004" s="72">
        <v>1</v>
      </c>
      <c r="M3004" s="72">
        <v>100</v>
      </c>
      <c r="N3004" s="109"/>
      <c r="O3004" s="149" t="s">
        <v>6591</v>
      </c>
      <c r="P3004" s="262">
        <v>4650358702628</v>
      </c>
      <c r="Q3004" s="137">
        <v>13</v>
      </c>
      <c r="R3004" s="138">
        <v>0.044</v>
      </c>
      <c r="S3004" s="125">
        <f t="shared" si="678"/>
        <v>0</v>
      </c>
      <c r="T3004" s="126">
        <f t="shared" si="679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3"/>
        <v>1802.95</v>
      </c>
      <c r="G3005" s="75">
        <f t="shared" si="674"/>
        <v>1442.36</v>
      </c>
      <c r="H3005" s="78"/>
      <c r="I3005" s="72"/>
      <c r="J3005" s="72"/>
      <c r="K3005" s="75" t="str">
        <f t="shared" si="677"/>
        <v/>
      </c>
      <c r="L3005" s="72">
        <v>1</v>
      </c>
      <c r="M3005" s="72">
        <v>100</v>
      </c>
      <c r="N3005" s="109"/>
      <c r="O3005" s="149" t="s">
        <v>6591</v>
      </c>
      <c r="P3005" s="262">
        <v>4650358702635</v>
      </c>
      <c r="Q3005" s="137">
        <v>14</v>
      </c>
      <c r="R3005" s="138">
        <v>0.055</v>
      </c>
      <c r="S3005" s="125">
        <f t="shared" si="678"/>
        <v>0</v>
      </c>
      <c r="T3005" s="126">
        <f t="shared" si="679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3"/>
        <v>1385.8</v>
      </c>
      <c r="G3006" s="75">
        <f t="shared" si="674"/>
        <v>1108.64</v>
      </c>
      <c r="H3006" s="78"/>
      <c r="I3006" s="72"/>
      <c r="J3006" s="72"/>
      <c r="K3006" s="75" t="str">
        <f t="shared" si="677"/>
        <v/>
      </c>
      <c r="L3006" s="72">
        <v>1</v>
      </c>
      <c r="M3006" s="72">
        <v>100</v>
      </c>
      <c r="N3006" s="109"/>
      <c r="O3006" s="149" t="s">
        <v>6591</v>
      </c>
      <c r="P3006" s="262">
        <v>4650358702642</v>
      </c>
      <c r="Q3006" s="137">
        <v>12</v>
      </c>
      <c r="R3006" s="138">
        <v>0.044</v>
      </c>
      <c r="S3006" s="125">
        <f t="shared" si="678"/>
        <v>0</v>
      </c>
      <c r="T3006" s="126">
        <f t="shared" si="679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3"/>
        <v>1385.8</v>
      </c>
      <c r="G3007" s="75">
        <f t="shared" si="674"/>
        <v>1108.64</v>
      </c>
      <c r="H3007" s="78"/>
      <c r="I3007" s="72"/>
      <c r="J3007" s="72"/>
      <c r="K3007" s="75" t="str">
        <f t="shared" si="677"/>
        <v/>
      </c>
      <c r="L3007" s="72">
        <v>1</v>
      </c>
      <c r="M3007" s="72">
        <v>100</v>
      </c>
      <c r="N3007" s="109"/>
      <c r="O3007" s="149" t="s">
        <v>6591</v>
      </c>
      <c r="P3007" s="262">
        <v>4650358702659</v>
      </c>
      <c r="Q3007" s="137">
        <v>12</v>
      </c>
      <c r="R3007" s="138">
        <v>0.044</v>
      </c>
      <c r="S3007" s="125">
        <f t="shared" si="678"/>
        <v>0</v>
      </c>
      <c r="T3007" s="126">
        <f t="shared" si="679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3"/>
        <v>1774.85</v>
      </c>
      <c r="G3008" s="75">
        <f t="shared" si="674"/>
        <v>1419.88</v>
      </c>
      <c r="H3008" s="78"/>
      <c r="I3008" s="72"/>
      <c r="J3008" s="72"/>
      <c r="K3008" s="75" t="str">
        <f t="shared" si="677"/>
        <v/>
      </c>
      <c r="L3008" s="72">
        <v>1</v>
      </c>
      <c r="M3008" s="72">
        <v>100</v>
      </c>
      <c r="N3008" s="109"/>
      <c r="O3008" s="149" t="s">
        <v>6591</v>
      </c>
      <c r="P3008" s="262">
        <v>4650358702666</v>
      </c>
      <c r="Q3008" s="137">
        <v>13</v>
      </c>
      <c r="R3008" s="138">
        <v>0.055</v>
      </c>
      <c r="S3008" s="125">
        <f t="shared" si="678"/>
        <v>0</v>
      </c>
      <c r="T3008" s="126">
        <f t="shared" si="679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3"/>
        <v>1325.16</v>
      </c>
      <c r="G3009" s="75">
        <f t="shared" si="674"/>
        <v>1060.128</v>
      </c>
      <c r="H3009" s="78"/>
      <c r="I3009" s="72"/>
      <c r="J3009" s="72"/>
      <c r="K3009" s="75" t="str">
        <f t="shared" si="677"/>
        <v/>
      </c>
      <c r="L3009" s="72">
        <v>1</v>
      </c>
      <c r="M3009" s="72">
        <v>100</v>
      </c>
      <c r="N3009" s="109"/>
      <c r="O3009" s="149" t="s">
        <v>6591</v>
      </c>
      <c r="P3009" s="262">
        <v>4650358702673</v>
      </c>
      <c r="Q3009" s="137">
        <v>12</v>
      </c>
      <c r="R3009" s="138">
        <v>0.044</v>
      </c>
      <c r="S3009" s="125">
        <f t="shared" si="678"/>
        <v>0</v>
      </c>
      <c r="T3009" s="126">
        <f t="shared" si="679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3"/>
        <v>1817.52</v>
      </c>
      <c r="G3010" s="75">
        <f t="shared" si="674"/>
        <v>1454.016</v>
      </c>
      <c r="H3010" s="78"/>
      <c r="I3010" s="72"/>
      <c r="J3010" s="72"/>
      <c r="K3010" s="75" t="str">
        <f t="shared" si="677"/>
        <v/>
      </c>
      <c r="L3010" s="72">
        <v>1</v>
      </c>
      <c r="M3010" s="72">
        <v>100</v>
      </c>
      <c r="N3010" s="109"/>
      <c r="O3010" s="149" t="s">
        <v>6591</v>
      </c>
      <c r="P3010" s="262">
        <v>4650358702680</v>
      </c>
      <c r="Q3010" s="137">
        <v>12</v>
      </c>
      <c r="R3010" s="138">
        <v>0.055</v>
      </c>
      <c r="S3010" s="125">
        <f t="shared" si="678"/>
        <v>0</v>
      </c>
      <c r="T3010" s="126">
        <f t="shared" si="679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3"/>
        <v>3325.19</v>
      </c>
      <c r="G3011" s="75">
        <f t="shared" si="674"/>
        <v>2660.152</v>
      </c>
      <c r="H3011" s="78"/>
      <c r="I3011" s="72"/>
      <c r="J3011" s="72"/>
      <c r="K3011" s="75" t="str">
        <f t="shared" si="677"/>
        <v/>
      </c>
      <c r="L3011" s="72">
        <v>1</v>
      </c>
      <c r="M3011" s="72">
        <v>100</v>
      </c>
      <c r="N3011" s="109"/>
      <c r="O3011" s="149" t="s">
        <v>6591</v>
      </c>
      <c r="P3011" s="262">
        <v>4650358702697</v>
      </c>
      <c r="Q3011" s="137">
        <v>17</v>
      </c>
      <c r="R3011" s="138">
        <v>0.055</v>
      </c>
      <c r="S3011" s="125">
        <f t="shared" si="678"/>
        <v>0</v>
      </c>
      <c r="T3011" s="126">
        <f t="shared" si="679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3"/>
        <v>3013.29</v>
      </c>
      <c r="G3012" s="75">
        <f t="shared" si="674"/>
        <v>2410.632</v>
      </c>
      <c r="H3012" s="78"/>
      <c r="I3012" s="72"/>
      <c r="J3012" s="72"/>
      <c r="K3012" s="75" t="str">
        <f t="shared" si="677"/>
        <v/>
      </c>
      <c r="L3012" s="72">
        <v>1</v>
      </c>
      <c r="M3012" s="72">
        <v>100</v>
      </c>
      <c r="N3012" s="109"/>
      <c r="O3012" s="149" t="s">
        <v>6591</v>
      </c>
      <c r="P3012" s="262">
        <v>4650358702703</v>
      </c>
      <c r="Q3012" s="137">
        <v>20</v>
      </c>
      <c r="R3012" s="138">
        <v>0.055</v>
      </c>
      <c r="S3012" s="125">
        <f t="shared" si="678"/>
        <v>0</v>
      </c>
      <c r="T3012" s="126">
        <f t="shared" si="679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3"/>
        <v>2718.9</v>
      </c>
      <c r="G3013" s="75">
        <f t="shared" si="674"/>
        <v>2175.12</v>
      </c>
      <c r="H3013" s="78"/>
      <c r="I3013" s="72"/>
      <c r="J3013" s="72"/>
      <c r="K3013" s="75" t="str">
        <f t="shared" si="677"/>
        <v/>
      </c>
      <c r="L3013" s="72">
        <v>1</v>
      </c>
      <c r="M3013" s="72">
        <v>100</v>
      </c>
      <c r="N3013" s="109"/>
      <c r="O3013" s="149" t="s">
        <v>6591</v>
      </c>
      <c r="P3013" s="262">
        <v>4650358702710</v>
      </c>
      <c r="Q3013" s="137">
        <v>12</v>
      </c>
      <c r="R3013" s="138">
        <v>0.044</v>
      </c>
      <c r="S3013" s="125">
        <f t="shared" si="678"/>
        <v>0</v>
      </c>
      <c r="T3013" s="126">
        <f t="shared" si="679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3"/>
        <v>2806.4</v>
      </c>
      <c r="G3014" s="75">
        <f t="shared" si="674"/>
        <v>2245.12</v>
      </c>
      <c r="H3014" s="78"/>
      <c r="I3014" s="72"/>
      <c r="J3014" s="72"/>
      <c r="K3014" s="75" t="str">
        <f t="shared" si="677"/>
        <v/>
      </c>
      <c r="L3014" s="72">
        <v>1</v>
      </c>
      <c r="M3014" s="72">
        <v>100</v>
      </c>
      <c r="N3014" s="109"/>
      <c r="O3014" s="149" t="s">
        <v>6591</v>
      </c>
      <c r="P3014" s="262">
        <v>4650358702727</v>
      </c>
      <c r="Q3014" s="137">
        <v>11</v>
      </c>
      <c r="R3014" s="138">
        <v>0.044</v>
      </c>
      <c r="S3014" s="125">
        <f t="shared" si="678"/>
        <v>0</v>
      </c>
      <c r="T3014" s="126">
        <f t="shared" si="679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3"/>
        <v>1213.08</v>
      </c>
      <c r="G3015" s="75">
        <f t="shared" si="674"/>
        <v>970.464</v>
      </c>
      <c r="H3015" s="78"/>
      <c r="I3015" s="72"/>
      <c r="J3015" s="72"/>
      <c r="K3015" s="75" t="str">
        <f t="shared" si="677"/>
        <v/>
      </c>
      <c r="L3015" s="72">
        <v>1</v>
      </c>
      <c r="M3015" s="72">
        <v>100</v>
      </c>
      <c r="N3015" s="109"/>
      <c r="O3015" s="149" t="s">
        <v>6591</v>
      </c>
      <c r="P3015" s="262">
        <v>4650358702734</v>
      </c>
      <c r="Q3015" s="137">
        <v>10</v>
      </c>
      <c r="R3015" s="138">
        <v>0.044</v>
      </c>
      <c r="S3015" s="125">
        <f t="shared" si="678"/>
        <v>0</v>
      </c>
      <c r="T3015" s="126">
        <f t="shared" si="679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3"/>
        <v>1401.38</v>
      </c>
      <c r="G3016" s="75">
        <f t="shared" si="674"/>
        <v>1121.104</v>
      </c>
      <c r="H3016" s="78"/>
      <c r="I3016" s="72"/>
      <c r="J3016" s="72"/>
      <c r="K3016" s="75" t="str">
        <f t="shared" si="677"/>
        <v/>
      </c>
      <c r="L3016" s="72">
        <v>1</v>
      </c>
      <c r="M3016" s="72">
        <v>100</v>
      </c>
      <c r="N3016" s="109"/>
      <c r="O3016" s="149" t="s">
        <v>6591</v>
      </c>
      <c r="P3016" s="262">
        <v>4650358702741</v>
      </c>
      <c r="Q3016" s="137">
        <v>12</v>
      </c>
      <c r="R3016" s="138">
        <v>0.044</v>
      </c>
      <c r="S3016" s="125">
        <f t="shared" si="678"/>
        <v>0</v>
      </c>
      <c r="T3016" s="126">
        <f t="shared" si="679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3"/>
        <v>1458.07</v>
      </c>
      <c r="G3017" s="75">
        <f t="shared" si="674"/>
        <v>1166.456</v>
      </c>
      <c r="H3017" s="78"/>
      <c r="I3017" s="72"/>
      <c r="J3017" s="72"/>
      <c r="K3017" s="75" t="str">
        <f t="shared" si="677"/>
        <v/>
      </c>
      <c r="L3017" s="72">
        <v>1</v>
      </c>
      <c r="M3017" s="72">
        <v>100</v>
      </c>
      <c r="N3017" s="109"/>
      <c r="O3017" s="149" t="s">
        <v>6591</v>
      </c>
      <c r="P3017" s="262">
        <v>4650358702758</v>
      </c>
      <c r="Q3017" s="137">
        <v>10</v>
      </c>
      <c r="R3017" s="138">
        <v>0.044</v>
      </c>
      <c r="S3017" s="125">
        <f t="shared" si="678"/>
        <v>0</v>
      </c>
      <c r="T3017" s="126">
        <f t="shared" si="679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3"/>
        <v>1622.06</v>
      </c>
      <c r="G3018" s="75">
        <f t="shared" si="674"/>
        <v>1297.648</v>
      </c>
      <c r="H3018" s="78"/>
      <c r="I3018" s="72"/>
      <c r="J3018" s="72"/>
      <c r="K3018" s="75" t="str">
        <f t="shared" si="677"/>
        <v/>
      </c>
      <c r="L3018" s="72">
        <v>1</v>
      </c>
      <c r="M3018" s="72">
        <v>100</v>
      </c>
      <c r="N3018" s="109"/>
      <c r="O3018" s="149" t="s">
        <v>6591</v>
      </c>
      <c r="P3018" s="262">
        <v>4650358702765</v>
      </c>
      <c r="Q3018" s="137">
        <v>12</v>
      </c>
      <c r="R3018" s="138">
        <v>0.044</v>
      </c>
      <c r="S3018" s="125">
        <f t="shared" si="678"/>
        <v>0</v>
      </c>
      <c r="T3018" s="126">
        <f t="shared" si="679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3"/>
        <v>1507.09</v>
      </c>
      <c r="G3019" s="75">
        <f t="shared" si="674"/>
        <v>1205.672</v>
      </c>
      <c r="H3019" s="78"/>
      <c r="I3019" s="72"/>
      <c r="J3019" s="72"/>
      <c r="K3019" s="75" t="str">
        <f t="shared" si="677"/>
        <v/>
      </c>
      <c r="L3019" s="72">
        <v>1</v>
      </c>
      <c r="M3019" s="72">
        <v>100</v>
      </c>
      <c r="N3019" s="109"/>
      <c r="O3019" s="149" t="s">
        <v>6591</v>
      </c>
      <c r="P3019" s="262">
        <v>4650358702772</v>
      </c>
      <c r="Q3019" s="137">
        <v>12</v>
      </c>
      <c r="R3019" s="138">
        <v>0.044</v>
      </c>
      <c r="S3019" s="125">
        <f t="shared" si="678"/>
        <v>0</v>
      </c>
      <c r="T3019" s="126">
        <f t="shared" si="679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3"/>
        <v>2108.75</v>
      </c>
      <c r="G3020" s="75">
        <f t="shared" si="674"/>
        <v>1687</v>
      </c>
      <c r="H3020" s="78"/>
      <c r="I3020" s="72"/>
      <c r="J3020" s="72"/>
      <c r="K3020" s="75" t="str">
        <f t="shared" si="677"/>
        <v/>
      </c>
      <c r="L3020" s="72">
        <v>1</v>
      </c>
      <c r="M3020" s="72">
        <v>100</v>
      </c>
      <c r="N3020" s="109"/>
      <c r="O3020" s="149" t="s">
        <v>6591</v>
      </c>
      <c r="P3020" s="262">
        <v>4650358702789</v>
      </c>
      <c r="Q3020" s="137">
        <v>13</v>
      </c>
      <c r="R3020" s="138">
        <v>0.055</v>
      </c>
      <c r="S3020" s="125">
        <f t="shared" si="678"/>
        <v>0</v>
      </c>
      <c r="T3020" s="126">
        <f t="shared" si="679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3"/>
        <v>3544.15</v>
      </c>
      <c r="G3021" s="75">
        <f t="shared" si="674"/>
        <v>2835.32</v>
      </c>
      <c r="H3021" s="78"/>
      <c r="I3021" s="72"/>
      <c r="J3021" s="72"/>
      <c r="K3021" s="75" t="str">
        <f t="shared" si="677"/>
        <v/>
      </c>
      <c r="L3021" s="72">
        <v>1</v>
      </c>
      <c r="M3021" s="72">
        <v>48</v>
      </c>
      <c r="N3021" s="109"/>
      <c r="O3021" s="149" t="s">
        <v>6591</v>
      </c>
      <c r="P3021" s="262">
        <v>4650358702796</v>
      </c>
      <c r="Q3021" s="137">
        <v>12.5</v>
      </c>
      <c r="R3021" s="138">
        <v>0.044</v>
      </c>
      <c r="S3021" s="125">
        <f t="shared" si="678"/>
        <v>0</v>
      </c>
      <c r="T3021" s="126">
        <f t="shared" si="679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3"/>
        <v>5004.76</v>
      </c>
      <c r="G3022" s="75">
        <f t="shared" si="674"/>
        <v>4003.808</v>
      </c>
      <c r="H3022" s="78"/>
      <c r="I3022" s="72"/>
      <c r="J3022" s="72"/>
      <c r="K3022" s="75" t="str">
        <f t="shared" si="677"/>
        <v/>
      </c>
      <c r="L3022" s="72">
        <v>1</v>
      </c>
      <c r="M3022" s="72">
        <v>30</v>
      </c>
      <c r="N3022" s="109"/>
      <c r="O3022" s="149" t="s">
        <v>6591</v>
      </c>
      <c r="P3022" s="262">
        <v>4650358702802</v>
      </c>
      <c r="Q3022" s="137">
        <v>12</v>
      </c>
      <c r="R3022" s="138">
        <v>0.05</v>
      </c>
      <c r="S3022" s="125">
        <f t="shared" si="678"/>
        <v>0</v>
      </c>
      <c r="T3022" s="126">
        <f t="shared" si="679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3"/>
        <v>1543.05</v>
      </c>
      <c r="G3023" s="75">
        <f t="shared" si="674"/>
        <v>1234.44</v>
      </c>
      <c r="H3023" s="78"/>
      <c r="I3023" s="72"/>
      <c r="J3023" s="72"/>
      <c r="K3023" s="75" t="str">
        <f t="shared" si="677"/>
        <v/>
      </c>
      <c r="L3023" s="72">
        <v>1</v>
      </c>
      <c r="M3023" s="72">
        <v>100</v>
      </c>
      <c r="N3023" s="109"/>
      <c r="O3023" s="149" t="s">
        <v>6591</v>
      </c>
      <c r="P3023" s="262">
        <v>4650358702819</v>
      </c>
      <c r="Q3023" s="137">
        <v>12</v>
      </c>
      <c r="R3023" s="138">
        <v>0.044</v>
      </c>
      <c r="S3023" s="125">
        <f t="shared" si="678"/>
        <v>0</v>
      </c>
      <c r="T3023" s="126">
        <f t="shared" si="679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3"/>
        <v>2002.08</v>
      </c>
      <c r="G3024" s="75">
        <f t="shared" si="674"/>
        <v>1601.664</v>
      </c>
      <c r="H3024" s="78"/>
      <c r="I3024" s="72"/>
      <c r="J3024" s="72"/>
      <c r="K3024" s="75" t="str">
        <f t="shared" si="677"/>
        <v/>
      </c>
      <c r="L3024" s="72">
        <v>1</v>
      </c>
      <c r="M3024" s="72">
        <v>100</v>
      </c>
      <c r="N3024" s="109"/>
      <c r="O3024" s="149" t="s">
        <v>6591</v>
      </c>
      <c r="P3024" s="262">
        <v>4650358702826</v>
      </c>
      <c r="Q3024" s="137">
        <v>14</v>
      </c>
      <c r="R3024" s="138">
        <v>0.055</v>
      </c>
      <c r="S3024" s="125">
        <f t="shared" si="678"/>
        <v>0</v>
      </c>
      <c r="T3024" s="126">
        <f t="shared" si="679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3"/>
        <v>1585.07</v>
      </c>
      <c r="G3025" s="75">
        <f t="shared" si="674"/>
        <v>1268.056</v>
      </c>
      <c r="H3025" s="78"/>
      <c r="I3025" s="72"/>
      <c r="J3025" s="72"/>
      <c r="K3025" s="75" t="str">
        <f t="shared" si="677"/>
        <v/>
      </c>
      <c r="L3025" s="72">
        <v>1</v>
      </c>
      <c r="M3025" s="72">
        <v>100</v>
      </c>
      <c r="N3025" s="109"/>
      <c r="O3025" s="149" t="s">
        <v>6591</v>
      </c>
      <c r="P3025" s="262">
        <v>4650358702833</v>
      </c>
      <c r="Q3025" s="137">
        <v>19</v>
      </c>
      <c r="R3025" s="138">
        <v>0.055</v>
      </c>
      <c r="S3025" s="125">
        <f t="shared" si="678"/>
        <v>0</v>
      </c>
      <c r="T3025" s="126">
        <f t="shared" si="679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3"/>
        <v>1221.59</v>
      </c>
      <c r="G3026" s="75">
        <f t="shared" si="674"/>
        <v>977.272</v>
      </c>
      <c r="H3026" s="78"/>
      <c r="I3026" s="72"/>
      <c r="J3026" s="72"/>
      <c r="K3026" s="75" t="str">
        <f t="shared" si="677"/>
        <v/>
      </c>
      <c r="L3026" s="72">
        <v>1</v>
      </c>
      <c r="M3026" s="72">
        <v>100</v>
      </c>
      <c r="N3026" s="109"/>
      <c r="O3026" s="149" t="s">
        <v>6591</v>
      </c>
      <c r="P3026" s="262">
        <v>4650358702840</v>
      </c>
      <c r="Q3026" s="137">
        <v>10</v>
      </c>
      <c r="R3026" s="138">
        <v>0.044</v>
      </c>
      <c r="S3026" s="125">
        <f t="shared" si="678"/>
        <v>0</v>
      </c>
      <c r="T3026" s="126">
        <f t="shared" si="679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3"/>
        <v>1423.99</v>
      </c>
      <c r="G3027" s="75">
        <f t="shared" si="674"/>
        <v>1139.192</v>
      </c>
      <c r="H3027" s="78"/>
      <c r="I3027" s="72"/>
      <c r="J3027" s="72"/>
      <c r="K3027" s="75" t="str">
        <f t="shared" si="677"/>
        <v/>
      </c>
      <c r="L3027" s="72">
        <v>1</v>
      </c>
      <c r="M3027" s="72">
        <v>100</v>
      </c>
      <c r="N3027" s="109"/>
      <c r="O3027" s="149" t="s">
        <v>6591</v>
      </c>
      <c r="P3027" s="262">
        <v>4650358702857</v>
      </c>
      <c r="Q3027" s="137">
        <v>11</v>
      </c>
      <c r="R3027" s="138">
        <v>0.044</v>
      </c>
      <c r="S3027" s="125">
        <f t="shared" si="678"/>
        <v>0</v>
      </c>
      <c r="T3027" s="126">
        <f t="shared" si="679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3"/>
        <v>1405.76</v>
      </c>
      <c r="G3028" s="75">
        <f t="shared" si="674"/>
        <v>1124.608</v>
      </c>
      <c r="H3028" s="78"/>
      <c r="I3028" s="72"/>
      <c r="J3028" s="72"/>
      <c r="K3028" s="75" t="str">
        <f t="shared" si="677"/>
        <v/>
      </c>
      <c r="L3028" s="72">
        <v>1</v>
      </c>
      <c r="M3028" s="72">
        <v>100</v>
      </c>
      <c r="N3028" s="109"/>
      <c r="O3028" s="149" t="s">
        <v>6591</v>
      </c>
      <c r="P3028" s="262"/>
      <c r="Q3028" s="137">
        <v>12</v>
      </c>
      <c r="R3028" s="138">
        <v>0.044</v>
      </c>
      <c r="S3028" s="125">
        <f t="shared" si="678"/>
        <v>0</v>
      </c>
      <c r="T3028" s="126">
        <f t="shared" si="679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80">E3029-E3029*$G$2%</f>
        <v>1904.75</v>
      </c>
      <c r="G3029" s="75">
        <f t="shared" ref="G3029:G3050" si="681">E3029-(20*E3029/100)</f>
        <v>1523.8</v>
      </c>
      <c r="H3029" s="78"/>
      <c r="I3029" s="72"/>
      <c r="J3029" s="72"/>
      <c r="K3029" s="75" t="str">
        <f t="shared" si="677"/>
        <v/>
      </c>
      <c r="L3029" s="72">
        <v>1</v>
      </c>
      <c r="M3029" s="72">
        <v>100</v>
      </c>
      <c r="N3029" s="109"/>
      <c r="O3029" s="149" t="s">
        <v>6591</v>
      </c>
      <c r="P3029" s="262"/>
      <c r="Q3029" s="137">
        <v>13</v>
      </c>
      <c r="R3029" s="138">
        <v>0.055</v>
      </c>
      <c r="S3029" s="125">
        <f t="shared" ref="S3029:S3050" si="682">Q3029/M3029*D3029</f>
        <v>0</v>
      </c>
      <c r="T3029" s="126">
        <f t="shared" ref="T3029:T3050" si="683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80"/>
        <v>2028.73</v>
      </c>
      <c r="G3030" s="75">
        <f t="shared" si="681"/>
        <v>1622.984</v>
      </c>
      <c r="H3030" s="78"/>
      <c r="I3030" s="72"/>
      <c r="J3030" s="72"/>
      <c r="K3030" s="75" t="str">
        <f t="shared" si="677"/>
        <v/>
      </c>
      <c r="L3030" s="72">
        <v>1</v>
      </c>
      <c r="M3030" s="72">
        <v>100</v>
      </c>
      <c r="N3030" s="109"/>
      <c r="O3030" s="149" t="s">
        <v>6591</v>
      </c>
      <c r="P3030" s="262"/>
      <c r="Q3030" s="137">
        <v>13</v>
      </c>
      <c r="R3030" s="138">
        <v>0.055</v>
      </c>
      <c r="S3030" s="125">
        <f t="shared" si="682"/>
        <v>0</v>
      </c>
      <c r="T3030" s="126">
        <f t="shared" si="683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80"/>
        <v>2314.64</v>
      </c>
      <c r="G3031" s="75">
        <f t="shared" si="681"/>
        <v>1851.712</v>
      </c>
      <c r="H3031" s="78"/>
      <c r="I3031" s="72"/>
      <c r="J3031" s="72"/>
      <c r="K3031" s="75" t="str">
        <f t="shared" si="677"/>
        <v/>
      </c>
      <c r="L3031" s="72">
        <v>1</v>
      </c>
      <c r="M3031" s="72">
        <v>100</v>
      </c>
      <c r="N3031" s="109"/>
      <c r="O3031" s="149" t="s">
        <v>6591</v>
      </c>
      <c r="P3031" s="262"/>
      <c r="Q3031" s="137">
        <v>14</v>
      </c>
      <c r="R3031" s="138">
        <v>0.055</v>
      </c>
      <c r="S3031" s="125">
        <f t="shared" si="682"/>
        <v>0</v>
      </c>
      <c r="T3031" s="126">
        <f t="shared" si="683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80"/>
        <v>4005.2</v>
      </c>
      <c r="G3032" s="75">
        <f t="shared" si="681"/>
        <v>3204.16</v>
      </c>
      <c r="H3032" s="78"/>
      <c r="I3032" s="72"/>
      <c r="J3032" s="72"/>
      <c r="K3032" s="75" t="str">
        <f t="shared" si="677"/>
        <v/>
      </c>
      <c r="L3032" s="72">
        <v>1</v>
      </c>
      <c r="M3032" s="72">
        <v>48</v>
      </c>
      <c r="N3032" s="109"/>
      <c r="O3032" s="149" t="s">
        <v>6591</v>
      </c>
      <c r="P3032" s="262"/>
      <c r="Q3032" s="137">
        <v>15</v>
      </c>
      <c r="R3032" s="138">
        <v>0.044</v>
      </c>
      <c r="S3032" s="125">
        <f t="shared" si="682"/>
        <v>0</v>
      </c>
      <c r="T3032" s="126">
        <f t="shared" si="683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80"/>
        <v>7502.7</v>
      </c>
      <c r="G3033" s="75">
        <f t="shared" si="681"/>
        <v>6002.16</v>
      </c>
      <c r="H3033" s="78"/>
      <c r="I3033" s="72"/>
      <c r="J3033" s="72"/>
      <c r="K3033" s="75" t="str">
        <f t="shared" si="677"/>
        <v/>
      </c>
      <c r="L3033" s="72">
        <v>1</v>
      </c>
      <c r="M3033" s="72">
        <v>30</v>
      </c>
      <c r="N3033" s="109"/>
      <c r="O3033" s="149" t="s">
        <v>6591</v>
      </c>
      <c r="P3033" s="262"/>
      <c r="Q3033" s="137">
        <v>18</v>
      </c>
      <c r="R3033" s="138">
        <v>0.05</v>
      </c>
      <c r="S3033" s="125">
        <f t="shared" si="682"/>
        <v>0</v>
      </c>
      <c r="T3033" s="126">
        <f t="shared" si="683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80"/>
        <v>2531.08</v>
      </c>
      <c r="G3034" s="75">
        <f t="shared" si="681"/>
        <v>2024.864</v>
      </c>
      <c r="H3034" s="78"/>
      <c r="I3034" s="72"/>
      <c r="J3034" s="72"/>
      <c r="K3034" s="75" t="str">
        <f t="shared" si="677"/>
        <v/>
      </c>
      <c r="L3034" s="72">
        <v>1</v>
      </c>
      <c r="M3034" s="72">
        <v>100</v>
      </c>
      <c r="N3034" s="109"/>
      <c r="O3034" s="149" t="s">
        <v>6591</v>
      </c>
      <c r="P3034" s="262"/>
      <c r="Q3034" s="137">
        <v>16</v>
      </c>
      <c r="R3034" s="138">
        <v>0.055</v>
      </c>
      <c r="S3034" s="125">
        <f t="shared" si="682"/>
        <v>0</v>
      </c>
      <c r="T3034" s="126">
        <f t="shared" si="683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80"/>
        <v>2881.73</v>
      </c>
      <c r="G3035" s="75">
        <f t="shared" si="681"/>
        <v>2305.384</v>
      </c>
      <c r="H3035" s="78"/>
      <c r="I3035" s="72"/>
      <c r="J3035" s="72"/>
      <c r="K3035" s="75" t="str">
        <f t="shared" si="677"/>
        <v/>
      </c>
      <c r="L3035" s="72">
        <v>1</v>
      </c>
      <c r="M3035" s="72">
        <v>100</v>
      </c>
      <c r="N3035" s="109"/>
      <c r="O3035" s="149" t="s">
        <v>6591</v>
      </c>
      <c r="P3035" s="262"/>
      <c r="Q3035" s="137">
        <v>22</v>
      </c>
      <c r="R3035" s="138">
        <v>0.055</v>
      </c>
      <c r="S3035" s="125">
        <f t="shared" si="682"/>
        <v>0</v>
      </c>
      <c r="T3035" s="126">
        <f t="shared" si="683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80"/>
        <v>6558.74</v>
      </c>
      <c r="G3036" s="75">
        <f t="shared" si="681"/>
        <v>5246.992</v>
      </c>
      <c r="H3036" s="78"/>
      <c r="I3036" s="72"/>
      <c r="J3036" s="72"/>
      <c r="K3036" s="75" t="str">
        <f t="shared" si="677"/>
        <v/>
      </c>
      <c r="L3036" s="72">
        <v>1</v>
      </c>
      <c r="M3036" s="72">
        <v>50</v>
      </c>
      <c r="N3036" s="109"/>
      <c r="O3036" s="149" t="s">
        <v>6591</v>
      </c>
      <c r="P3036" s="262"/>
      <c r="Q3036" s="137">
        <v>26</v>
      </c>
      <c r="R3036" s="138">
        <v>0.049</v>
      </c>
      <c r="S3036" s="125">
        <f t="shared" si="682"/>
        <v>0</v>
      </c>
      <c r="T3036" s="126">
        <f t="shared" si="683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80"/>
        <v>6238.79</v>
      </c>
      <c r="G3037" s="75">
        <f t="shared" si="681"/>
        <v>4991.032</v>
      </c>
      <c r="H3037" s="78"/>
      <c r="I3037" s="72"/>
      <c r="J3037" s="72"/>
      <c r="K3037" s="75" t="str">
        <f t="shared" si="677"/>
        <v/>
      </c>
      <c r="L3037" s="72">
        <v>1</v>
      </c>
      <c r="M3037" s="72">
        <v>50</v>
      </c>
      <c r="N3037" s="109"/>
      <c r="O3037" s="149" t="s">
        <v>6591</v>
      </c>
      <c r="P3037" s="262"/>
      <c r="Q3037" s="137">
        <v>27</v>
      </c>
      <c r="R3037" s="138">
        <v>0.049</v>
      </c>
      <c r="S3037" s="125">
        <f t="shared" si="682"/>
        <v>0</v>
      </c>
      <c r="T3037" s="126">
        <f t="shared" si="683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80"/>
        <v>10037.51</v>
      </c>
      <c r="G3038" s="75">
        <f t="shared" si="681"/>
        <v>8030.008</v>
      </c>
      <c r="H3038" s="78"/>
      <c r="I3038" s="72"/>
      <c r="J3038" s="72"/>
      <c r="K3038" s="75" t="str">
        <f t="shared" si="677"/>
        <v/>
      </c>
      <c r="L3038" s="72">
        <v>1</v>
      </c>
      <c r="M3038" s="72">
        <v>8</v>
      </c>
      <c r="N3038" s="109"/>
      <c r="O3038" s="149" t="s">
        <v>6591</v>
      </c>
      <c r="P3038" s="262"/>
      <c r="Q3038" s="137">
        <v>11</v>
      </c>
      <c r="R3038" s="138">
        <v>0.055</v>
      </c>
      <c r="S3038" s="125">
        <f t="shared" si="682"/>
        <v>0</v>
      </c>
      <c r="T3038" s="126">
        <f t="shared" si="683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80"/>
        <v>2443.26</v>
      </c>
      <c r="G3039" s="75">
        <f t="shared" si="681"/>
        <v>1954.608</v>
      </c>
      <c r="H3039" s="78"/>
      <c r="I3039" s="72"/>
      <c r="J3039" s="72"/>
      <c r="K3039" s="75" t="str">
        <f t="shared" si="677"/>
        <v/>
      </c>
      <c r="L3039" s="72">
        <v>1</v>
      </c>
      <c r="M3039" s="72">
        <v>68</v>
      </c>
      <c r="N3039" s="109"/>
      <c r="O3039" s="149" t="s">
        <v>6591</v>
      </c>
      <c r="P3039" s="262"/>
      <c r="Q3039" s="137">
        <v>15</v>
      </c>
      <c r="R3039" s="138">
        <v>0.049</v>
      </c>
      <c r="S3039" s="125">
        <f t="shared" si="682"/>
        <v>0</v>
      </c>
      <c r="T3039" s="126">
        <f t="shared" si="683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80"/>
        <v>2556.08</v>
      </c>
      <c r="G3040" s="75">
        <f t="shared" si="681"/>
        <v>2044.864</v>
      </c>
      <c r="H3040" s="78"/>
      <c r="I3040" s="72"/>
      <c r="J3040" s="72"/>
      <c r="K3040" s="75" t="str">
        <f t="shared" si="677"/>
        <v/>
      </c>
      <c r="L3040" s="72">
        <v>1</v>
      </c>
      <c r="M3040" s="72">
        <v>68</v>
      </c>
      <c r="N3040" s="109"/>
      <c r="O3040" s="149" t="s">
        <v>6591</v>
      </c>
      <c r="P3040" s="262"/>
      <c r="Q3040" s="137">
        <v>16</v>
      </c>
      <c r="R3040" s="138">
        <v>0.049</v>
      </c>
      <c r="S3040" s="125">
        <f t="shared" si="682"/>
        <v>0</v>
      </c>
      <c r="T3040" s="126">
        <f t="shared" si="683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80"/>
        <v>3811.84</v>
      </c>
      <c r="G3041" s="75">
        <f t="shared" si="681"/>
        <v>3049.472</v>
      </c>
      <c r="H3041" s="78"/>
      <c r="I3041" s="72"/>
      <c r="J3041" s="72"/>
      <c r="K3041" s="75" t="str">
        <f t="shared" si="677"/>
        <v/>
      </c>
      <c r="L3041" s="72">
        <v>1</v>
      </c>
      <c r="M3041" s="72">
        <v>30</v>
      </c>
      <c r="N3041" s="109"/>
      <c r="O3041" s="149" t="s">
        <v>6591</v>
      </c>
      <c r="P3041" s="262"/>
      <c r="Q3041" s="137">
        <v>16</v>
      </c>
      <c r="R3041" s="138">
        <v>0.054</v>
      </c>
      <c r="S3041" s="125">
        <f t="shared" si="682"/>
        <v>0</v>
      </c>
      <c r="T3041" s="126">
        <f t="shared" si="683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80"/>
        <v>2338.15</v>
      </c>
      <c r="G3042" s="75">
        <f t="shared" si="681"/>
        <v>1870.52</v>
      </c>
      <c r="H3042" s="78"/>
      <c r="I3042" s="72"/>
      <c r="J3042" s="72"/>
      <c r="K3042" s="75" t="str">
        <f t="shared" si="677"/>
        <v/>
      </c>
      <c r="L3042" s="72">
        <v>1</v>
      </c>
      <c r="M3042" s="72">
        <v>68</v>
      </c>
      <c r="N3042" s="109"/>
      <c r="O3042" s="149" t="s">
        <v>6591</v>
      </c>
      <c r="P3042" s="262"/>
      <c r="Q3042" s="137">
        <v>15</v>
      </c>
      <c r="R3042" s="138">
        <v>0.049</v>
      </c>
      <c r="S3042" s="125">
        <f t="shared" si="682"/>
        <v>0</v>
      </c>
      <c r="T3042" s="126">
        <f t="shared" si="683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80"/>
        <v>2403.1</v>
      </c>
      <c r="G3043" s="75">
        <f t="shared" si="681"/>
        <v>1922.48</v>
      </c>
      <c r="H3043" s="78"/>
      <c r="I3043" s="72"/>
      <c r="J3043" s="72"/>
      <c r="K3043" s="75" t="str">
        <f t="shared" si="677"/>
        <v/>
      </c>
      <c r="L3043" s="72">
        <v>1</v>
      </c>
      <c r="M3043" s="72">
        <v>68</v>
      </c>
      <c r="N3043" s="109"/>
      <c r="O3043" s="149" t="s">
        <v>6591</v>
      </c>
      <c r="P3043" s="262"/>
      <c r="Q3043" s="137">
        <v>16</v>
      </c>
      <c r="R3043" s="138">
        <v>0.049</v>
      </c>
      <c r="S3043" s="125">
        <f t="shared" si="682"/>
        <v>0</v>
      </c>
      <c r="T3043" s="126">
        <f t="shared" si="683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80"/>
        <v>3811.84</v>
      </c>
      <c r="G3044" s="75">
        <f t="shared" si="681"/>
        <v>3049.472</v>
      </c>
      <c r="H3044" s="78"/>
      <c r="I3044" s="72"/>
      <c r="J3044" s="72"/>
      <c r="K3044" s="75" t="str">
        <f t="shared" si="677"/>
        <v/>
      </c>
      <c r="L3044" s="72">
        <v>1</v>
      </c>
      <c r="M3044" s="72">
        <v>30</v>
      </c>
      <c r="N3044" s="109"/>
      <c r="O3044" s="149" t="s">
        <v>6591</v>
      </c>
      <c r="P3044" s="262"/>
      <c r="Q3044" s="137">
        <v>16</v>
      </c>
      <c r="R3044" s="138">
        <v>0.054</v>
      </c>
      <c r="S3044" s="125">
        <f t="shared" si="682"/>
        <v>0</v>
      </c>
      <c r="T3044" s="126">
        <f t="shared" si="683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80"/>
        <v>3375.01</v>
      </c>
      <c r="G3045" s="75">
        <f t="shared" si="681"/>
        <v>2700.008</v>
      </c>
      <c r="H3045" s="78"/>
      <c r="I3045" s="72"/>
      <c r="J3045" s="72"/>
      <c r="K3045" s="75" t="str">
        <f t="shared" si="677"/>
        <v/>
      </c>
      <c r="L3045" s="72">
        <v>1</v>
      </c>
      <c r="M3045" s="72">
        <v>68</v>
      </c>
      <c r="N3045" s="109"/>
      <c r="O3045" s="149" t="s">
        <v>6591</v>
      </c>
      <c r="P3045" s="262"/>
      <c r="Q3045" s="137">
        <v>20</v>
      </c>
      <c r="R3045" s="138">
        <v>0.049</v>
      </c>
      <c r="S3045" s="125">
        <f t="shared" si="682"/>
        <v>0</v>
      </c>
      <c r="T3045" s="126">
        <f t="shared" si="683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80"/>
        <v>3916.28</v>
      </c>
      <c r="G3046" s="75">
        <f t="shared" si="681"/>
        <v>3133.024</v>
      </c>
      <c r="H3046" s="78"/>
      <c r="I3046" s="72"/>
      <c r="J3046" s="72"/>
      <c r="K3046" s="75" t="str">
        <f t="shared" si="677"/>
        <v/>
      </c>
      <c r="L3046" s="72">
        <v>1</v>
      </c>
      <c r="M3046" s="72">
        <v>68</v>
      </c>
      <c r="N3046" s="109"/>
      <c r="O3046" s="149" t="s">
        <v>6591</v>
      </c>
      <c r="P3046" s="262"/>
      <c r="Q3046" s="137">
        <v>21</v>
      </c>
      <c r="R3046" s="138">
        <v>0.049</v>
      </c>
      <c r="S3046" s="125">
        <f t="shared" si="682"/>
        <v>0</v>
      </c>
      <c r="T3046" s="126">
        <f t="shared" si="683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80"/>
        <v>5945.22</v>
      </c>
      <c r="G3047" s="75">
        <f t="shared" si="681"/>
        <v>4756.176</v>
      </c>
      <c r="H3047" s="78"/>
      <c r="I3047" s="72"/>
      <c r="J3047" s="72"/>
      <c r="K3047" s="75" t="str">
        <f t="shared" si="677"/>
        <v/>
      </c>
      <c r="L3047" s="72">
        <v>1</v>
      </c>
      <c r="M3047" s="72">
        <v>18</v>
      </c>
      <c r="N3047" s="109"/>
      <c r="O3047" s="149" t="s">
        <v>6591</v>
      </c>
      <c r="P3047" s="262"/>
      <c r="Q3047" s="137">
        <v>13</v>
      </c>
      <c r="R3047" s="138">
        <v>0.051</v>
      </c>
      <c r="S3047" s="125">
        <f t="shared" si="682"/>
        <v>0</v>
      </c>
      <c r="T3047" s="126">
        <f t="shared" si="683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80"/>
        <v>4482.55</v>
      </c>
      <c r="G3048" s="75">
        <f t="shared" si="681"/>
        <v>3586.04</v>
      </c>
      <c r="H3048" s="78"/>
      <c r="I3048" s="72"/>
      <c r="J3048" s="72"/>
      <c r="K3048" s="75" t="str">
        <f t="shared" si="677"/>
        <v/>
      </c>
      <c r="L3048" s="72">
        <v>1</v>
      </c>
      <c r="M3048" s="72">
        <v>68</v>
      </c>
      <c r="N3048" s="109"/>
      <c r="O3048" s="149" t="s">
        <v>6591</v>
      </c>
      <c r="P3048" s="262"/>
      <c r="Q3048" s="137">
        <v>20</v>
      </c>
      <c r="R3048" s="138">
        <v>0.049</v>
      </c>
      <c r="S3048" s="125">
        <f t="shared" si="682"/>
        <v>0</v>
      </c>
      <c r="T3048" s="126">
        <f t="shared" si="683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80"/>
        <v>4618.67</v>
      </c>
      <c r="G3049" s="75">
        <f t="shared" si="681"/>
        <v>3694.936</v>
      </c>
      <c r="H3049" s="78"/>
      <c r="I3049" s="72"/>
      <c r="J3049" s="72"/>
      <c r="K3049" s="75" t="str">
        <f t="shared" si="677"/>
        <v/>
      </c>
      <c r="L3049" s="72">
        <v>1</v>
      </c>
      <c r="M3049" s="72">
        <v>68</v>
      </c>
      <c r="N3049" s="109"/>
      <c r="O3049" s="149" t="s">
        <v>6591</v>
      </c>
      <c r="P3049" s="262"/>
      <c r="Q3049" s="137">
        <v>21</v>
      </c>
      <c r="R3049" s="138">
        <v>0.049</v>
      </c>
      <c r="S3049" s="125">
        <f t="shared" si="682"/>
        <v>0</v>
      </c>
      <c r="T3049" s="126">
        <f t="shared" si="683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80"/>
        <v>6598.27</v>
      </c>
      <c r="G3050" s="75">
        <f t="shared" si="681"/>
        <v>5278.616</v>
      </c>
      <c r="H3050" s="78"/>
      <c r="I3050" s="72"/>
      <c r="J3050" s="72"/>
      <c r="K3050" s="75" t="str">
        <f t="shared" ref="K3050:K3113" si="684">IF(D3050="","",IF(F3050="","",ROUND(D3050*F3050,2)))</f>
        <v/>
      </c>
      <c r="L3050" s="72">
        <v>1</v>
      </c>
      <c r="M3050" s="72">
        <v>18</v>
      </c>
      <c r="N3050" s="109"/>
      <c r="O3050" s="149" t="s">
        <v>6591</v>
      </c>
      <c r="P3050" s="262"/>
      <c r="Q3050" s="137">
        <v>13</v>
      </c>
      <c r="R3050" s="138">
        <v>0.051</v>
      </c>
      <c r="S3050" s="125">
        <f t="shared" si="682"/>
        <v>0</v>
      </c>
      <c r="T3050" s="126">
        <f t="shared" si="683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4"/>
        <v/>
      </c>
      <c r="L3051" s="72"/>
      <c r="M3051" s="72"/>
      <c r="N3051" s="149"/>
      <c r="O3051" s="149"/>
      <c r="P3051" s="262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5">E3052-E3052*$G$2%</f>
        <v>735.46</v>
      </c>
      <c r="G3052" s="75">
        <f t="shared" ref="G3052:G3058" si="686">E3052-(20*E3052/100)</f>
        <v>588.368</v>
      </c>
      <c r="H3052" s="76">
        <v>403</v>
      </c>
      <c r="I3052" s="72"/>
      <c r="J3052" s="72"/>
      <c r="K3052" s="75" t="str">
        <f t="shared" si="684"/>
        <v/>
      </c>
      <c r="L3052" s="72">
        <v>1</v>
      </c>
      <c r="M3052" s="78">
        <v>30</v>
      </c>
      <c r="N3052" s="109" t="s">
        <v>351</v>
      </c>
      <c r="O3052" s="149" t="s">
        <v>6892</v>
      </c>
      <c r="P3052" s="262">
        <v>4620105820028</v>
      </c>
      <c r="Q3052" s="137">
        <v>23</v>
      </c>
      <c r="R3052" s="138">
        <v>0.08901</v>
      </c>
      <c r="S3052" s="125">
        <f t="shared" ref="S3052:S3058" si="687">Q3052/M3052*D3052</f>
        <v>0</v>
      </c>
      <c r="T3052" s="126">
        <f t="shared" ref="T3052:T3058" si="688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5"/>
        <v>735.46</v>
      </c>
      <c r="G3053" s="75">
        <f t="shared" si="686"/>
        <v>588.368</v>
      </c>
      <c r="H3053" s="76">
        <v>406</v>
      </c>
      <c r="I3053" s="72"/>
      <c r="J3053" s="72"/>
      <c r="K3053" s="75" t="str">
        <f t="shared" si="684"/>
        <v/>
      </c>
      <c r="L3053" s="72">
        <v>1</v>
      </c>
      <c r="M3053" s="78">
        <v>30</v>
      </c>
      <c r="N3053" s="109" t="s">
        <v>351</v>
      </c>
      <c r="O3053" s="149" t="s">
        <v>6892</v>
      </c>
      <c r="P3053" s="262">
        <v>4620105820035</v>
      </c>
      <c r="Q3053" s="137">
        <v>23</v>
      </c>
      <c r="R3053" s="138">
        <v>0.08901</v>
      </c>
      <c r="S3053" s="125">
        <f t="shared" si="687"/>
        <v>0</v>
      </c>
      <c r="T3053" s="126">
        <f t="shared" si="688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5"/>
        <v>831.82</v>
      </c>
      <c r="G3054" s="75">
        <f t="shared" si="686"/>
        <v>665.456</v>
      </c>
      <c r="H3054" s="76">
        <v>413</v>
      </c>
      <c r="I3054" s="72"/>
      <c r="J3054" s="72"/>
      <c r="K3054" s="75" t="str">
        <f t="shared" si="684"/>
        <v/>
      </c>
      <c r="L3054" s="72">
        <v>1</v>
      </c>
      <c r="M3054" s="78">
        <v>30</v>
      </c>
      <c r="N3054" s="109" t="s">
        <v>351</v>
      </c>
      <c r="O3054" s="149" t="s">
        <v>6892</v>
      </c>
      <c r="P3054" s="262">
        <v>4620105820042</v>
      </c>
      <c r="Q3054" s="137">
        <v>26</v>
      </c>
      <c r="R3054" s="138">
        <v>0.08901</v>
      </c>
      <c r="S3054" s="125">
        <f t="shared" si="687"/>
        <v>0</v>
      </c>
      <c r="T3054" s="126">
        <f t="shared" si="688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5"/>
        <v>831.82</v>
      </c>
      <c r="G3055" s="75">
        <f t="shared" si="686"/>
        <v>665.456</v>
      </c>
      <c r="H3055" s="76">
        <v>414</v>
      </c>
      <c r="I3055" s="72"/>
      <c r="J3055" s="72"/>
      <c r="K3055" s="75" t="str">
        <f t="shared" si="684"/>
        <v/>
      </c>
      <c r="L3055" s="72">
        <v>1</v>
      </c>
      <c r="M3055" s="72">
        <v>40</v>
      </c>
      <c r="N3055" s="109" t="s">
        <v>351</v>
      </c>
      <c r="O3055" s="149" t="s">
        <v>6892</v>
      </c>
      <c r="P3055" s="262">
        <v>4620105820059</v>
      </c>
      <c r="Q3055" s="137">
        <v>23</v>
      </c>
      <c r="R3055" s="138">
        <v>0.08901</v>
      </c>
      <c r="S3055" s="125">
        <f t="shared" si="687"/>
        <v>0</v>
      </c>
      <c r="T3055" s="126">
        <f t="shared" si="688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5"/>
        <v>945.8</v>
      </c>
      <c r="G3056" s="75">
        <f t="shared" si="686"/>
        <v>756.64</v>
      </c>
      <c r="H3056" s="76">
        <v>228</v>
      </c>
      <c r="I3056" s="72"/>
      <c r="J3056" s="72"/>
      <c r="K3056" s="75" t="str">
        <f t="shared" si="684"/>
        <v/>
      </c>
      <c r="L3056" s="72">
        <v>1</v>
      </c>
      <c r="M3056" s="72">
        <v>40</v>
      </c>
      <c r="N3056" s="109" t="s">
        <v>351</v>
      </c>
      <c r="O3056" s="149" t="s">
        <v>6892</v>
      </c>
      <c r="P3056" s="262">
        <v>4620105820103</v>
      </c>
      <c r="Q3056" s="137">
        <v>26</v>
      </c>
      <c r="R3056" s="138">
        <v>0.08901</v>
      </c>
      <c r="S3056" s="125">
        <f t="shared" si="687"/>
        <v>0</v>
      </c>
      <c r="T3056" s="126">
        <f t="shared" si="688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5"/>
        <v>1025.73</v>
      </c>
      <c r="G3057" s="75">
        <f t="shared" si="686"/>
        <v>820.584</v>
      </c>
      <c r="H3057" s="76">
        <v>200</v>
      </c>
      <c r="I3057" s="72"/>
      <c r="J3057" s="72"/>
      <c r="K3057" s="75" t="str">
        <f t="shared" si="684"/>
        <v/>
      </c>
      <c r="L3057" s="72">
        <v>1</v>
      </c>
      <c r="M3057" s="72">
        <v>40</v>
      </c>
      <c r="N3057" s="109" t="s">
        <v>351</v>
      </c>
      <c r="O3057" s="149" t="s">
        <v>6892</v>
      </c>
      <c r="P3057" s="262">
        <v>4620105820110</v>
      </c>
      <c r="Q3057" s="137">
        <v>28</v>
      </c>
      <c r="R3057" s="138">
        <v>0.08901</v>
      </c>
      <c r="S3057" s="125">
        <f t="shared" si="687"/>
        <v>0</v>
      </c>
      <c r="T3057" s="126">
        <f t="shared" si="688"/>
        <v>0</v>
      </c>
    </row>
    <row r="3058" outlineLevel="1" spans="1:20">
      <c r="A3058" s="263" t="s">
        <v>6903</v>
      </c>
      <c r="B3058" s="264" t="s">
        <v>6904</v>
      </c>
      <c r="C3058" s="72" t="s">
        <v>350</v>
      </c>
      <c r="D3058" s="73"/>
      <c r="E3058" s="75">
        <v>1227.9</v>
      </c>
      <c r="F3058" s="75">
        <f t="shared" si="685"/>
        <v>1227.9</v>
      </c>
      <c r="G3058" s="75">
        <f t="shared" si="686"/>
        <v>982.32</v>
      </c>
      <c r="H3058" s="76">
        <v>70</v>
      </c>
      <c r="I3058" s="72"/>
      <c r="J3058" s="72"/>
      <c r="K3058" s="75" t="str">
        <f t="shared" si="684"/>
        <v/>
      </c>
      <c r="L3058" s="72">
        <v>1</v>
      </c>
      <c r="M3058" s="72">
        <v>30</v>
      </c>
      <c r="N3058" s="109" t="s">
        <v>351</v>
      </c>
      <c r="O3058" s="149" t="s">
        <v>6892</v>
      </c>
      <c r="P3058" s="262">
        <v>4620105820127</v>
      </c>
      <c r="Q3058" s="137">
        <v>27</v>
      </c>
      <c r="R3058" s="138">
        <v>0.08901</v>
      </c>
      <c r="S3058" s="125">
        <f t="shared" si="687"/>
        <v>0</v>
      </c>
      <c r="T3058" s="126">
        <f t="shared" si="688"/>
        <v>0</v>
      </c>
    </row>
    <row r="3059" ht="21" customHeight="1" outlineLevel="1" spans="1:20">
      <c r="A3059" s="265" t="s">
        <v>297</v>
      </c>
      <c r="B3059" s="266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4"/>
        <v/>
      </c>
      <c r="L3059" s="72"/>
      <c r="M3059" s="72"/>
      <c r="N3059" s="109"/>
      <c r="O3059" s="149"/>
      <c r="P3059" s="262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4"/>
        <v/>
      </c>
      <c r="L3060" s="72"/>
      <c r="M3060" s="72"/>
      <c r="N3060" s="109"/>
      <c r="O3060" s="149"/>
      <c r="P3060" s="262"/>
      <c r="Q3060" s="137"/>
      <c r="R3060" s="138"/>
      <c r="S3060" s="125"/>
      <c r="T3060" s="126"/>
    </row>
    <row r="3061" outlineLevel="1" spans="1:20">
      <c r="A3061" s="185" t="s">
        <v>6906</v>
      </c>
      <c r="B3061" s="172" t="s">
        <v>6907</v>
      </c>
      <c r="C3061" s="72" t="s">
        <v>350</v>
      </c>
      <c r="D3061" s="73"/>
      <c r="E3061" s="75">
        <v>271.09</v>
      </c>
      <c r="F3061" s="75">
        <f t="shared" ref="F3061:F3092" si="689">E3061-E3061*$G$2%</f>
        <v>271.09</v>
      </c>
      <c r="G3061" s="75">
        <f t="shared" ref="G3061:G3072" si="690">E3061-(20*E3061/100)</f>
        <v>216.872</v>
      </c>
      <c r="H3061" s="76">
        <v>20</v>
      </c>
      <c r="I3061" s="72"/>
      <c r="J3061" s="72"/>
      <c r="K3061" s="75" t="str">
        <f t="shared" si="684"/>
        <v/>
      </c>
      <c r="L3061" s="72">
        <v>4</v>
      </c>
      <c r="M3061" s="72">
        <v>144</v>
      </c>
      <c r="N3061" s="109" t="s">
        <v>351</v>
      </c>
      <c r="O3061" s="149" t="s">
        <v>6908</v>
      </c>
      <c r="P3061" s="262">
        <v>4620105827010</v>
      </c>
      <c r="Q3061" s="137">
        <v>14.8</v>
      </c>
      <c r="R3061" s="138">
        <v>0.01982232</v>
      </c>
      <c r="S3061" s="125">
        <f t="shared" ref="S3061:S3092" si="691">Q3061/M3061*D3061</f>
        <v>0</v>
      </c>
      <c r="T3061" s="126">
        <f t="shared" ref="T3061:T3092" si="692">R3061/M3061*D3061</f>
        <v>0</v>
      </c>
    </row>
    <row r="3062" outlineLevel="1" spans="1:20">
      <c r="A3062" s="185" t="s">
        <v>6909</v>
      </c>
      <c r="B3062" s="172" t="s">
        <v>6910</v>
      </c>
      <c r="C3062" s="72" t="s">
        <v>350</v>
      </c>
      <c r="D3062" s="73"/>
      <c r="E3062" s="75">
        <v>271.09</v>
      </c>
      <c r="F3062" s="75">
        <f t="shared" si="689"/>
        <v>271.09</v>
      </c>
      <c r="G3062" s="75">
        <f t="shared" si="690"/>
        <v>216.872</v>
      </c>
      <c r="H3062" s="76">
        <v>20</v>
      </c>
      <c r="I3062" s="72"/>
      <c r="J3062" s="72"/>
      <c r="K3062" s="75" t="str">
        <f t="shared" si="684"/>
        <v/>
      </c>
      <c r="L3062" s="72">
        <v>4</v>
      </c>
      <c r="M3062" s="72">
        <v>144</v>
      </c>
      <c r="N3062" s="109" t="s">
        <v>351</v>
      </c>
      <c r="O3062" s="149" t="s">
        <v>6908</v>
      </c>
      <c r="P3062" s="262">
        <v>4620105827140</v>
      </c>
      <c r="Q3062" s="137">
        <v>14.8</v>
      </c>
      <c r="R3062" s="138">
        <v>0.01982232</v>
      </c>
      <c r="S3062" s="125">
        <f t="shared" si="691"/>
        <v>0</v>
      </c>
      <c r="T3062" s="126">
        <f t="shared" si="692"/>
        <v>0</v>
      </c>
    </row>
    <row r="3063" outlineLevel="1" spans="1:20">
      <c r="A3063" s="185" t="s">
        <v>6911</v>
      </c>
      <c r="B3063" s="172" t="s">
        <v>6912</v>
      </c>
      <c r="C3063" s="72" t="s">
        <v>350</v>
      </c>
      <c r="D3063" s="73"/>
      <c r="E3063" s="75">
        <v>271.09</v>
      </c>
      <c r="F3063" s="75">
        <f t="shared" si="689"/>
        <v>271.09</v>
      </c>
      <c r="G3063" s="75">
        <f t="shared" si="690"/>
        <v>216.872</v>
      </c>
      <c r="H3063" s="76">
        <v>20</v>
      </c>
      <c r="I3063" s="72"/>
      <c r="J3063" s="72"/>
      <c r="K3063" s="75" t="str">
        <f t="shared" si="684"/>
        <v/>
      </c>
      <c r="L3063" s="72">
        <v>4</v>
      </c>
      <c r="M3063" s="72">
        <v>144</v>
      </c>
      <c r="N3063" s="109" t="s">
        <v>351</v>
      </c>
      <c r="O3063" s="149" t="s">
        <v>6908</v>
      </c>
      <c r="P3063" s="262">
        <v>4620105827157</v>
      </c>
      <c r="Q3063" s="137">
        <v>14.8</v>
      </c>
      <c r="R3063" s="138">
        <v>0.01982232</v>
      </c>
      <c r="S3063" s="125">
        <f t="shared" si="691"/>
        <v>0</v>
      </c>
      <c r="T3063" s="126">
        <f t="shared" si="692"/>
        <v>0</v>
      </c>
    </row>
    <row r="3064" outlineLevel="1" spans="1:20">
      <c r="A3064" s="185" t="s">
        <v>6913</v>
      </c>
      <c r="B3064" s="172" t="s">
        <v>6914</v>
      </c>
      <c r="C3064" s="72" t="s">
        <v>350</v>
      </c>
      <c r="D3064" s="73"/>
      <c r="E3064" s="75">
        <v>271.09</v>
      </c>
      <c r="F3064" s="75">
        <f t="shared" si="689"/>
        <v>271.09</v>
      </c>
      <c r="G3064" s="75">
        <f t="shared" si="690"/>
        <v>216.872</v>
      </c>
      <c r="H3064" s="76">
        <v>20</v>
      </c>
      <c r="I3064" s="72"/>
      <c r="J3064" s="72"/>
      <c r="K3064" s="75" t="str">
        <f t="shared" si="684"/>
        <v/>
      </c>
      <c r="L3064" s="72">
        <v>4</v>
      </c>
      <c r="M3064" s="72">
        <v>144</v>
      </c>
      <c r="N3064" s="109" t="s">
        <v>351</v>
      </c>
      <c r="O3064" s="149" t="s">
        <v>6908</v>
      </c>
      <c r="P3064" s="262">
        <v>4620105827164</v>
      </c>
      <c r="Q3064" s="137">
        <v>14.8</v>
      </c>
      <c r="R3064" s="138">
        <v>0.01982232</v>
      </c>
      <c r="S3064" s="125">
        <f t="shared" si="691"/>
        <v>0</v>
      </c>
      <c r="T3064" s="126">
        <f t="shared" si="692"/>
        <v>0</v>
      </c>
    </row>
    <row r="3065" outlineLevel="1" spans="1:20">
      <c r="A3065" s="185" t="s">
        <v>6915</v>
      </c>
      <c r="B3065" s="172" t="s">
        <v>6916</v>
      </c>
      <c r="C3065" s="72" t="s">
        <v>350</v>
      </c>
      <c r="D3065" s="73"/>
      <c r="E3065" s="75">
        <v>271.09</v>
      </c>
      <c r="F3065" s="75">
        <f t="shared" si="689"/>
        <v>271.09</v>
      </c>
      <c r="G3065" s="75">
        <f t="shared" si="690"/>
        <v>216.872</v>
      </c>
      <c r="H3065" s="76">
        <v>20</v>
      </c>
      <c r="I3065" s="72"/>
      <c r="J3065" s="72"/>
      <c r="K3065" s="75" t="str">
        <f t="shared" si="684"/>
        <v/>
      </c>
      <c r="L3065" s="72">
        <v>4</v>
      </c>
      <c r="M3065" s="72">
        <v>144</v>
      </c>
      <c r="N3065" s="109" t="s">
        <v>351</v>
      </c>
      <c r="O3065" s="149" t="s">
        <v>6908</v>
      </c>
      <c r="P3065" s="262">
        <v>4620105827171</v>
      </c>
      <c r="Q3065" s="137">
        <v>14.8</v>
      </c>
      <c r="R3065" s="138">
        <v>0.01982232</v>
      </c>
      <c r="S3065" s="125">
        <f t="shared" si="691"/>
        <v>0</v>
      </c>
      <c r="T3065" s="126">
        <f t="shared" si="692"/>
        <v>0</v>
      </c>
    </row>
    <row r="3066" outlineLevel="1" spans="1:20">
      <c r="A3066" s="185" t="s">
        <v>6917</v>
      </c>
      <c r="B3066" s="172" t="s">
        <v>6918</v>
      </c>
      <c r="C3066" s="72" t="s">
        <v>350</v>
      </c>
      <c r="D3066" s="73"/>
      <c r="E3066" s="75">
        <v>271.09</v>
      </c>
      <c r="F3066" s="75">
        <f t="shared" si="689"/>
        <v>271.09</v>
      </c>
      <c r="G3066" s="75">
        <f t="shared" si="690"/>
        <v>216.872</v>
      </c>
      <c r="H3066" s="76">
        <v>20</v>
      </c>
      <c r="I3066" s="72"/>
      <c r="J3066" s="72"/>
      <c r="K3066" s="75" t="str">
        <f t="shared" si="684"/>
        <v/>
      </c>
      <c r="L3066" s="72">
        <v>4</v>
      </c>
      <c r="M3066" s="72">
        <v>144</v>
      </c>
      <c r="N3066" s="109" t="s">
        <v>351</v>
      </c>
      <c r="O3066" s="149" t="s">
        <v>6908</v>
      </c>
      <c r="P3066" s="262">
        <v>4620105827188</v>
      </c>
      <c r="Q3066" s="137">
        <v>14.8</v>
      </c>
      <c r="R3066" s="138">
        <v>0.01982232</v>
      </c>
      <c r="S3066" s="125">
        <f t="shared" si="691"/>
        <v>0</v>
      </c>
      <c r="T3066" s="126">
        <f t="shared" si="692"/>
        <v>0</v>
      </c>
    </row>
    <row r="3067" outlineLevel="1" spans="1:20">
      <c r="A3067" s="185" t="s">
        <v>6919</v>
      </c>
      <c r="B3067" s="172" t="s">
        <v>6920</v>
      </c>
      <c r="C3067" s="72" t="s">
        <v>350</v>
      </c>
      <c r="D3067" s="73"/>
      <c r="E3067" s="75">
        <v>271.09</v>
      </c>
      <c r="F3067" s="75">
        <f t="shared" si="689"/>
        <v>271.09</v>
      </c>
      <c r="G3067" s="75">
        <f t="shared" si="690"/>
        <v>216.872</v>
      </c>
      <c r="H3067" s="76">
        <v>20</v>
      </c>
      <c r="I3067" s="72"/>
      <c r="J3067" s="72"/>
      <c r="K3067" s="75" t="str">
        <f t="shared" si="684"/>
        <v/>
      </c>
      <c r="L3067" s="72">
        <v>4</v>
      </c>
      <c r="M3067" s="72">
        <v>144</v>
      </c>
      <c r="N3067" s="109" t="s">
        <v>351</v>
      </c>
      <c r="O3067" s="149" t="s">
        <v>6908</v>
      </c>
      <c r="P3067" s="262">
        <v>4620105827195</v>
      </c>
      <c r="Q3067" s="137">
        <v>14.8</v>
      </c>
      <c r="R3067" s="138">
        <v>0.01982232</v>
      </c>
      <c r="S3067" s="125">
        <f t="shared" si="691"/>
        <v>0</v>
      </c>
      <c r="T3067" s="126">
        <f t="shared" si="692"/>
        <v>0</v>
      </c>
    </row>
    <row r="3068" outlineLevel="1" spans="1:20">
      <c r="A3068" s="185" t="s">
        <v>6921</v>
      </c>
      <c r="B3068" s="172" t="s">
        <v>6922</v>
      </c>
      <c r="C3068" s="72" t="s">
        <v>350</v>
      </c>
      <c r="D3068" s="73"/>
      <c r="E3068" s="75">
        <v>271.09</v>
      </c>
      <c r="F3068" s="75">
        <f t="shared" si="689"/>
        <v>271.09</v>
      </c>
      <c r="G3068" s="75">
        <f t="shared" si="690"/>
        <v>216.872</v>
      </c>
      <c r="H3068" s="76">
        <v>20</v>
      </c>
      <c r="I3068" s="72"/>
      <c r="J3068" s="72"/>
      <c r="K3068" s="75" t="str">
        <f t="shared" si="684"/>
        <v/>
      </c>
      <c r="L3068" s="72">
        <v>4</v>
      </c>
      <c r="M3068" s="72">
        <v>144</v>
      </c>
      <c r="N3068" s="109" t="s">
        <v>351</v>
      </c>
      <c r="O3068" s="149" t="s">
        <v>6908</v>
      </c>
      <c r="P3068" s="262">
        <v>4620105827201</v>
      </c>
      <c r="Q3068" s="137">
        <v>14.8</v>
      </c>
      <c r="R3068" s="138">
        <v>0.01982232</v>
      </c>
      <c r="S3068" s="125">
        <f t="shared" si="691"/>
        <v>0</v>
      </c>
      <c r="T3068" s="126">
        <f t="shared" si="692"/>
        <v>0</v>
      </c>
    </row>
    <row r="3069" outlineLevel="1" spans="1:20">
      <c r="A3069" s="185" t="s">
        <v>6923</v>
      </c>
      <c r="B3069" s="172" t="s">
        <v>6924</v>
      </c>
      <c r="C3069" s="72" t="s">
        <v>350</v>
      </c>
      <c r="D3069" s="73"/>
      <c r="E3069" s="75">
        <v>271.09</v>
      </c>
      <c r="F3069" s="75">
        <f t="shared" si="689"/>
        <v>271.09</v>
      </c>
      <c r="G3069" s="75">
        <f t="shared" si="690"/>
        <v>216.872</v>
      </c>
      <c r="H3069" s="76">
        <v>20</v>
      </c>
      <c r="I3069" s="72"/>
      <c r="J3069" s="72"/>
      <c r="K3069" s="75" t="str">
        <f t="shared" si="684"/>
        <v/>
      </c>
      <c r="L3069" s="72">
        <v>4</v>
      </c>
      <c r="M3069" s="72">
        <v>144</v>
      </c>
      <c r="N3069" s="109" t="s">
        <v>351</v>
      </c>
      <c r="O3069" s="149" t="s">
        <v>6908</v>
      </c>
      <c r="P3069" s="262">
        <v>4620105827218</v>
      </c>
      <c r="Q3069" s="137">
        <v>14.8</v>
      </c>
      <c r="R3069" s="138">
        <v>0.01982232</v>
      </c>
      <c r="S3069" s="125">
        <f t="shared" si="691"/>
        <v>0</v>
      </c>
      <c r="T3069" s="126">
        <f t="shared" si="692"/>
        <v>0</v>
      </c>
    </row>
    <row r="3070" outlineLevel="1" spans="1:20">
      <c r="A3070" s="267" t="s">
        <v>6925</v>
      </c>
      <c r="B3070" s="172" t="s">
        <v>6926</v>
      </c>
      <c r="C3070" s="72" t="s">
        <v>350</v>
      </c>
      <c r="D3070" s="73"/>
      <c r="E3070" s="75">
        <v>271.09</v>
      </c>
      <c r="F3070" s="75">
        <f t="shared" si="689"/>
        <v>271.09</v>
      </c>
      <c r="G3070" s="75">
        <f t="shared" si="690"/>
        <v>216.872</v>
      </c>
      <c r="H3070" s="78"/>
      <c r="I3070" s="72"/>
      <c r="J3070" s="72" t="s">
        <v>361</v>
      </c>
      <c r="K3070" s="75" t="str">
        <f t="shared" si="684"/>
        <v/>
      </c>
      <c r="L3070" s="72">
        <v>4</v>
      </c>
      <c r="M3070" s="72">
        <v>144</v>
      </c>
      <c r="N3070" s="109" t="s">
        <v>351</v>
      </c>
      <c r="O3070" s="149" t="s">
        <v>6908</v>
      </c>
      <c r="P3070" s="262">
        <v>4620105827225</v>
      </c>
      <c r="Q3070" s="137">
        <v>14.8</v>
      </c>
      <c r="R3070" s="138">
        <v>0.01982232</v>
      </c>
      <c r="S3070" s="125">
        <f t="shared" si="691"/>
        <v>0</v>
      </c>
      <c r="T3070" s="126">
        <f t="shared" si="692"/>
        <v>0</v>
      </c>
    </row>
    <row r="3071" outlineLevel="1" spans="1:20">
      <c r="A3071" s="267" t="s">
        <v>6927</v>
      </c>
      <c r="B3071" s="172" t="s">
        <v>6928</v>
      </c>
      <c r="C3071" s="72" t="s">
        <v>350</v>
      </c>
      <c r="D3071" s="73"/>
      <c r="E3071" s="75">
        <v>271.09</v>
      </c>
      <c r="F3071" s="75">
        <f t="shared" si="689"/>
        <v>271.09</v>
      </c>
      <c r="G3071" s="75">
        <f t="shared" si="690"/>
        <v>216.872</v>
      </c>
      <c r="H3071" s="76">
        <v>8</v>
      </c>
      <c r="I3071" s="72"/>
      <c r="J3071" s="72" t="s">
        <v>361</v>
      </c>
      <c r="K3071" s="75" t="str">
        <f t="shared" si="684"/>
        <v/>
      </c>
      <c r="L3071" s="72">
        <v>4</v>
      </c>
      <c r="M3071" s="72">
        <v>144</v>
      </c>
      <c r="N3071" s="109" t="s">
        <v>351</v>
      </c>
      <c r="O3071" s="149" t="s">
        <v>6908</v>
      </c>
      <c r="P3071" s="262">
        <v>4620105827232</v>
      </c>
      <c r="Q3071" s="137">
        <v>14.8</v>
      </c>
      <c r="R3071" s="138">
        <v>0.01982232</v>
      </c>
      <c r="S3071" s="125">
        <f t="shared" si="691"/>
        <v>0</v>
      </c>
      <c r="T3071" s="126">
        <f t="shared" si="692"/>
        <v>0</v>
      </c>
    </row>
    <row r="3072" outlineLevel="1" spans="1:20">
      <c r="A3072" s="185" t="s">
        <v>6929</v>
      </c>
      <c r="B3072" s="172" t="s">
        <v>6930</v>
      </c>
      <c r="C3072" s="72" t="s">
        <v>350</v>
      </c>
      <c r="D3072" s="73"/>
      <c r="E3072" s="75">
        <v>271.09</v>
      </c>
      <c r="F3072" s="75">
        <f t="shared" si="689"/>
        <v>271.09</v>
      </c>
      <c r="G3072" s="75">
        <f t="shared" si="690"/>
        <v>216.872</v>
      </c>
      <c r="H3072" s="76">
        <v>100</v>
      </c>
      <c r="I3072" s="72"/>
      <c r="J3072" s="72"/>
      <c r="K3072" s="75" t="str">
        <f t="shared" si="684"/>
        <v/>
      </c>
      <c r="L3072" s="72">
        <v>4</v>
      </c>
      <c r="M3072" s="72">
        <v>144</v>
      </c>
      <c r="N3072" s="109" t="s">
        <v>351</v>
      </c>
      <c r="O3072" s="149" t="s">
        <v>6908</v>
      </c>
      <c r="P3072" s="262">
        <v>4620105827249</v>
      </c>
      <c r="Q3072" s="137">
        <v>14.8</v>
      </c>
      <c r="R3072" s="138">
        <v>0.01982232</v>
      </c>
      <c r="S3072" s="125">
        <f t="shared" si="691"/>
        <v>0</v>
      </c>
      <c r="T3072" s="126">
        <f t="shared" si="692"/>
        <v>0</v>
      </c>
    </row>
    <row r="3073" outlineLevel="1" spans="1:20">
      <c r="A3073" s="267" t="s">
        <v>6931</v>
      </c>
      <c r="B3073" s="172" t="s">
        <v>6932</v>
      </c>
      <c r="C3073" s="72" t="s">
        <v>350</v>
      </c>
      <c r="D3073" s="73"/>
      <c r="E3073" s="75">
        <v>271.09</v>
      </c>
      <c r="F3073" s="75">
        <f t="shared" si="689"/>
        <v>271.09</v>
      </c>
      <c r="G3073" s="75">
        <f t="shared" ref="G3073:G3075" si="693">E3073-(20*E3073/100)</f>
        <v>216.872</v>
      </c>
      <c r="H3073" s="78"/>
      <c r="I3073" s="72"/>
      <c r="J3073" s="72" t="s">
        <v>361</v>
      </c>
      <c r="K3073" s="75" t="str">
        <f t="shared" si="684"/>
        <v/>
      </c>
      <c r="L3073" s="72">
        <v>4</v>
      </c>
      <c r="M3073" s="72">
        <v>144</v>
      </c>
      <c r="N3073" s="109" t="s">
        <v>351</v>
      </c>
      <c r="O3073" s="149" t="s">
        <v>6908</v>
      </c>
      <c r="P3073" s="262">
        <v>4620105827256</v>
      </c>
      <c r="Q3073" s="137">
        <v>14.8</v>
      </c>
      <c r="R3073" s="138">
        <v>0.01982232</v>
      </c>
      <c r="S3073" s="125">
        <f t="shared" si="691"/>
        <v>0</v>
      </c>
      <c r="T3073" s="126">
        <f t="shared" si="692"/>
        <v>0</v>
      </c>
    </row>
    <row r="3074" outlineLevel="1" spans="1:20">
      <c r="A3074" s="185" t="s">
        <v>6933</v>
      </c>
      <c r="B3074" s="172" t="s">
        <v>6934</v>
      </c>
      <c r="C3074" s="72" t="s">
        <v>350</v>
      </c>
      <c r="D3074" s="73"/>
      <c r="E3074" s="75">
        <v>271.09</v>
      </c>
      <c r="F3074" s="75">
        <f t="shared" si="689"/>
        <v>271.09</v>
      </c>
      <c r="G3074" s="75">
        <f t="shared" si="693"/>
        <v>216.872</v>
      </c>
      <c r="H3074" s="76">
        <v>116</v>
      </c>
      <c r="I3074" s="72"/>
      <c r="J3074" s="72"/>
      <c r="K3074" s="75" t="str">
        <f t="shared" si="684"/>
        <v/>
      </c>
      <c r="L3074" s="72">
        <v>4</v>
      </c>
      <c r="M3074" s="72">
        <v>144</v>
      </c>
      <c r="N3074" s="109" t="s">
        <v>351</v>
      </c>
      <c r="O3074" s="149" t="s">
        <v>6908</v>
      </c>
      <c r="P3074" s="262">
        <v>4620105828666</v>
      </c>
      <c r="Q3074" s="137">
        <v>14.8</v>
      </c>
      <c r="R3074" s="138">
        <v>0.01982232</v>
      </c>
      <c r="S3074" s="125">
        <f t="shared" si="691"/>
        <v>0</v>
      </c>
      <c r="T3074" s="126">
        <f t="shared" si="692"/>
        <v>0</v>
      </c>
    </row>
    <row r="3075" outlineLevel="1" spans="1:20">
      <c r="A3075" s="267" t="s">
        <v>6935</v>
      </c>
      <c r="B3075" s="172" t="s">
        <v>6936</v>
      </c>
      <c r="C3075" s="72" t="s">
        <v>350</v>
      </c>
      <c r="D3075" s="73"/>
      <c r="E3075" s="75">
        <v>271.09</v>
      </c>
      <c r="F3075" s="75">
        <f t="shared" si="689"/>
        <v>271.09</v>
      </c>
      <c r="G3075" s="75">
        <f t="shared" si="693"/>
        <v>216.872</v>
      </c>
      <c r="H3075" s="78"/>
      <c r="I3075" s="72"/>
      <c r="J3075" s="72" t="s">
        <v>361</v>
      </c>
      <c r="K3075" s="75" t="str">
        <f t="shared" si="684"/>
        <v/>
      </c>
      <c r="L3075" s="72">
        <v>4</v>
      </c>
      <c r="M3075" s="72">
        <v>144</v>
      </c>
      <c r="N3075" s="109" t="s">
        <v>351</v>
      </c>
      <c r="O3075" s="149" t="s">
        <v>6908</v>
      </c>
      <c r="P3075" s="262">
        <v>4620105828680</v>
      </c>
      <c r="Q3075" s="137">
        <v>14.8</v>
      </c>
      <c r="R3075" s="138">
        <v>0.01982232</v>
      </c>
      <c r="S3075" s="125">
        <f t="shared" si="691"/>
        <v>0</v>
      </c>
      <c r="T3075" s="126">
        <f t="shared" si="692"/>
        <v>0</v>
      </c>
    </row>
    <row r="3076" outlineLevel="1" spans="1:20">
      <c r="A3076" s="185" t="s">
        <v>6937</v>
      </c>
      <c r="B3076" s="172" t="s">
        <v>6938</v>
      </c>
      <c r="C3076" s="72" t="s">
        <v>350</v>
      </c>
      <c r="D3076" s="73"/>
      <c r="E3076" s="75">
        <v>293.75</v>
      </c>
      <c r="F3076" s="75">
        <f t="shared" si="689"/>
        <v>293.75</v>
      </c>
      <c r="G3076" s="75">
        <f t="shared" ref="G3076:G3138" si="694">E3076-(20*E3076/100)</f>
        <v>235</v>
      </c>
      <c r="H3076" s="76">
        <v>126</v>
      </c>
      <c r="I3076" s="72"/>
      <c r="J3076" s="72"/>
      <c r="K3076" s="75" t="str">
        <f t="shared" si="684"/>
        <v/>
      </c>
      <c r="L3076" s="72">
        <v>3</v>
      </c>
      <c r="M3076" s="72">
        <v>108</v>
      </c>
      <c r="N3076" s="109" t="s">
        <v>351</v>
      </c>
      <c r="O3076" s="149" t="s">
        <v>6908</v>
      </c>
      <c r="P3076" s="262">
        <v>4620105827263</v>
      </c>
      <c r="Q3076" s="137">
        <v>17.1</v>
      </c>
      <c r="R3076" s="138">
        <v>0.06233976</v>
      </c>
      <c r="S3076" s="125">
        <f t="shared" si="691"/>
        <v>0</v>
      </c>
      <c r="T3076" s="126">
        <f t="shared" si="692"/>
        <v>0</v>
      </c>
    </row>
    <row r="3077" outlineLevel="1" spans="1:20">
      <c r="A3077" s="185" t="s">
        <v>6939</v>
      </c>
      <c r="B3077" s="172" t="s">
        <v>6940</v>
      </c>
      <c r="C3077" s="72" t="s">
        <v>350</v>
      </c>
      <c r="D3077" s="73"/>
      <c r="E3077" s="75">
        <v>293.75</v>
      </c>
      <c r="F3077" s="75">
        <f t="shared" si="689"/>
        <v>293.75</v>
      </c>
      <c r="G3077" s="75">
        <f t="shared" si="694"/>
        <v>235</v>
      </c>
      <c r="H3077" s="76">
        <v>102</v>
      </c>
      <c r="I3077" s="72"/>
      <c r="J3077" s="72"/>
      <c r="K3077" s="75" t="str">
        <f t="shared" si="684"/>
        <v/>
      </c>
      <c r="L3077" s="72">
        <v>3</v>
      </c>
      <c r="M3077" s="72">
        <v>108</v>
      </c>
      <c r="N3077" s="109" t="s">
        <v>351</v>
      </c>
      <c r="O3077" s="149" t="s">
        <v>6908</v>
      </c>
      <c r="P3077" s="262">
        <v>4620105827270</v>
      </c>
      <c r="Q3077" s="137">
        <v>17.1</v>
      </c>
      <c r="R3077" s="138">
        <v>0.08311968</v>
      </c>
      <c r="S3077" s="125">
        <f t="shared" si="691"/>
        <v>0</v>
      </c>
      <c r="T3077" s="126">
        <f t="shared" si="692"/>
        <v>0</v>
      </c>
    </row>
    <row r="3078" outlineLevel="1" spans="1:20">
      <c r="A3078" s="185" t="s">
        <v>6941</v>
      </c>
      <c r="B3078" s="172" t="s">
        <v>6942</v>
      </c>
      <c r="C3078" s="72" t="s">
        <v>350</v>
      </c>
      <c r="D3078" s="73"/>
      <c r="E3078" s="75">
        <v>293.75</v>
      </c>
      <c r="F3078" s="75">
        <f t="shared" si="689"/>
        <v>293.75</v>
      </c>
      <c r="G3078" s="75">
        <f t="shared" si="694"/>
        <v>235</v>
      </c>
      <c r="H3078" s="76">
        <v>54</v>
      </c>
      <c r="I3078" s="72"/>
      <c r="J3078" s="72"/>
      <c r="K3078" s="75" t="str">
        <f t="shared" si="684"/>
        <v/>
      </c>
      <c r="L3078" s="72">
        <v>3</v>
      </c>
      <c r="M3078" s="72">
        <v>108</v>
      </c>
      <c r="N3078" s="109" t="s">
        <v>351</v>
      </c>
      <c r="O3078" s="149" t="s">
        <v>6908</v>
      </c>
      <c r="P3078" s="262">
        <v>4620105827287</v>
      </c>
      <c r="Q3078" s="137">
        <v>17.1</v>
      </c>
      <c r="R3078" s="138">
        <v>0.06233976</v>
      </c>
      <c r="S3078" s="125">
        <f t="shared" si="691"/>
        <v>0</v>
      </c>
      <c r="T3078" s="126">
        <f t="shared" si="692"/>
        <v>0</v>
      </c>
    </row>
    <row r="3079" outlineLevel="1" spans="1:20">
      <c r="A3079" s="185" t="s">
        <v>6943</v>
      </c>
      <c r="B3079" s="172" t="s">
        <v>6944</v>
      </c>
      <c r="C3079" s="72" t="s">
        <v>350</v>
      </c>
      <c r="D3079" s="73"/>
      <c r="E3079" s="75">
        <v>293.75</v>
      </c>
      <c r="F3079" s="75">
        <f t="shared" si="689"/>
        <v>293.75</v>
      </c>
      <c r="G3079" s="75">
        <f t="shared" si="694"/>
        <v>235</v>
      </c>
      <c r="H3079" s="76">
        <v>114</v>
      </c>
      <c r="I3079" s="72"/>
      <c r="J3079" s="72"/>
      <c r="K3079" s="75" t="str">
        <f t="shared" si="684"/>
        <v/>
      </c>
      <c r="L3079" s="72">
        <v>3</v>
      </c>
      <c r="M3079" s="72">
        <v>108</v>
      </c>
      <c r="N3079" s="109" t="s">
        <v>351</v>
      </c>
      <c r="O3079" s="149" t="s">
        <v>6908</v>
      </c>
      <c r="P3079" s="262">
        <v>4620105827294</v>
      </c>
      <c r="Q3079" s="137">
        <v>17.1</v>
      </c>
      <c r="R3079" s="138">
        <v>0.08311968</v>
      </c>
      <c r="S3079" s="125">
        <f t="shared" si="691"/>
        <v>0</v>
      </c>
      <c r="T3079" s="126">
        <f t="shared" si="692"/>
        <v>0</v>
      </c>
    </row>
    <row r="3080" outlineLevel="1" spans="1:20">
      <c r="A3080" s="185" t="s">
        <v>6945</v>
      </c>
      <c r="B3080" s="172" t="s">
        <v>6946</v>
      </c>
      <c r="C3080" s="72" t="s">
        <v>350</v>
      </c>
      <c r="D3080" s="73"/>
      <c r="E3080" s="75">
        <v>293.75</v>
      </c>
      <c r="F3080" s="75">
        <f t="shared" si="689"/>
        <v>293.75</v>
      </c>
      <c r="G3080" s="75">
        <f t="shared" si="694"/>
        <v>235</v>
      </c>
      <c r="H3080" s="76">
        <v>131</v>
      </c>
      <c r="I3080" s="72"/>
      <c r="J3080" s="72"/>
      <c r="K3080" s="75" t="str">
        <f t="shared" si="684"/>
        <v/>
      </c>
      <c r="L3080" s="72">
        <v>3</v>
      </c>
      <c r="M3080" s="72">
        <v>108</v>
      </c>
      <c r="N3080" s="109" t="s">
        <v>351</v>
      </c>
      <c r="O3080" s="149" t="s">
        <v>6908</v>
      </c>
      <c r="P3080" s="262">
        <v>4620105827300</v>
      </c>
      <c r="Q3080" s="137">
        <v>17.1</v>
      </c>
      <c r="R3080" s="138">
        <v>0.14545944</v>
      </c>
      <c r="S3080" s="125">
        <f t="shared" si="691"/>
        <v>0</v>
      </c>
      <c r="T3080" s="126">
        <f t="shared" si="692"/>
        <v>0</v>
      </c>
    </row>
    <row r="3081" outlineLevel="1" spans="1:20">
      <c r="A3081" s="185" t="s">
        <v>6947</v>
      </c>
      <c r="B3081" s="172" t="s">
        <v>6948</v>
      </c>
      <c r="C3081" s="72" t="s">
        <v>350</v>
      </c>
      <c r="D3081" s="73"/>
      <c r="E3081" s="75">
        <v>293.75</v>
      </c>
      <c r="F3081" s="75">
        <f t="shared" si="689"/>
        <v>293.75</v>
      </c>
      <c r="G3081" s="75">
        <f t="shared" si="694"/>
        <v>235</v>
      </c>
      <c r="H3081" s="76">
        <v>123</v>
      </c>
      <c r="I3081" s="72"/>
      <c r="J3081" s="72"/>
      <c r="K3081" s="75" t="str">
        <f t="shared" si="684"/>
        <v/>
      </c>
      <c r="L3081" s="72">
        <v>3</v>
      </c>
      <c r="M3081" s="72">
        <v>108</v>
      </c>
      <c r="N3081" s="109" t="s">
        <v>351</v>
      </c>
      <c r="O3081" s="149" t="s">
        <v>6908</v>
      </c>
      <c r="P3081" s="262">
        <v>4620105827317</v>
      </c>
      <c r="Q3081" s="137">
        <v>17.1</v>
      </c>
      <c r="R3081" s="138">
        <v>0.02077992</v>
      </c>
      <c r="S3081" s="125">
        <f t="shared" si="691"/>
        <v>0</v>
      </c>
      <c r="T3081" s="126">
        <f t="shared" si="692"/>
        <v>0</v>
      </c>
    </row>
    <row r="3082" outlineLevel="1" spans="1:20">
      <c r="A3082" s="185" t="s">
        <v>6949</v>
      </c>
      <c r="B3082" s="172" t="s">
        <v>6950</v>
      </c>
      <c r="C3082" s="72" t="s">
        <v>350</v>
      </c>
      <c r="D3082" s="73"/>
      <c r="E3082" s="75">
        <v>293.75</v>
      </c>
      <c r="F3082" s="75">
        <f t="shared" si="689"/>
        <v>293.75</v>
      </c>
      <c r="G3082" s="75">
        <f t="shared" si="694"/>
        <v>235</v>
      </c>
      <c r="H3082" s="76">
        <v>189</v>
      </c>
      <c r="I3082" s="72"/>
      <c r="J3082" s="72"/>
      <c r="K3082" s="75" t="str">
        <f t="shared" si="684"/>
        <v/>
      </c>
      <c r="L3082" s="72">
        <v>3</v>
      </c>
      <c r="M3082" s="72">
        <v>108</v>
      </c>
      <c r="N3082" s="109" t="s">
        <v>351</v>
      </c>
      <c r="O3082" s="149" t="s">
        <v>6908</v>
      </c>
      <c r="P3082" s="262">
        <v>4620105827324</v>
      </c>
      <c r="Q3082" s="137">
        <v>17.1</v>
      </c>
      <c r="R3082" s="138">
        <v>0.2077992</v>
      </c>
      <c r="S3082" s="125">
        <f t="shared" si="691"/>
        <v>0</v>
      </c>
      <c r="T3082" s="126">
        <f t="shared" si="692"/>
        <v>0</v>
      </c>
    </row>
    <row r="3083" outlineLevel="1" spans="1:20">
      <c r="A3083" s="185" t="s">
        <v>6951</v>
      </c>
      <c r="B3083" s="172" t="s">
        <v>6952</v>
      </c>
      <c r="C3083" s="72" t="s">
        <v>350</v>
      </c>
      <c r="D3083" s="73"/>
      <c r="E3083" s="75">
        <v>293.75</v>
      </c>
      <c r="F3083" s="75">
        <f t="shared" si="689"/>
        <v>293.75</v>
      </c>
      <c r="G3083" s="75">
        <f t="shared" si="694"/>
        <v>235</v>
      </c>
      <c r="H3083" s="76">
        <v>30</v>
      </c>
      <c r="I3083" s="72"/>
      <c r="J3083" s="72"/>
      <c r="K3083" s="75" t="str">
        <f t="shared" si="684"/>
        <v/>
      </c>
      <c r="L3083" s="72">
        <v>3</v>
      </c>
      <c r="M3083" s="72">
        <v>108</v>
      </c>
      <c r="N3083" s="109" t="s">
        <v>351</v>
      </c>
      <c r="O3083" s="149" t="s">
        <v>6908</v>
      </c>
      <c r="P3083" s="262">
        <v>4620105827331</v>
      </c>
      <c r="Q3083" s="137">
        <v>17.1</v>
      </c>
      <c r="R3083" s="138">
        <v>0.18701928</v>
      </c>
      <c r="S3083" s="125">
        <f t="shared" si="691"/>
        <v>0</v>
      </c>
      <c r="T3083" s="126">
        <f t="shared" si="692"/>
        <v>0</v>
      </c>
    </row>
    <row r="3084" outlineLevel="1" spans="1:20">
      <c r="A3084" s="185" t="s">
        <v>6953</v>
      </c>
      <c r="B3084" s="172" t="s">
        <v>6954</v>
      </c>
      <c r="C3084" s="72" t="s">
        <v>350</v>
      </c>
      <c r="D3084" s="73"/>
      <c r="E3084" s="75">
        <v>293.75</v>
      </c>
      <c r="F3084" s="75">
        <f t="shared" si="689"/>
        <v>293.75</v>
      </c>
      <c r="G3084" s="75">
        <f t="shared" si="694"/>
        <v>235</v>
      </c>
      <c r="H3084" s="76">
        <v>204</v>
      </c>
      <c r="I3084" s="72"/>
      <c r="J3084" s="72"/>
      <c r="K3084" s="75" t="str">
        <f t="shared" si="684"/>
        <v/>
      </c>
      <c r="L3084" s="72">
        <v>3</v>
      </c>
      <c r="M3084" s="72">
        <v>108</v>
      </c>
      <c r="N3084" s="109" t="s">
        <v>351</v>
      </c>
      <c r="O3084" s="149" t="s">
        <v>6908</v>
      </c>
      <c r="P3084" s="262">
        <v>4620105827348</v>
      </c>
      <c r="Q3084" s="137">
        <v>17.1</v>
      </c>
      <c r="R3084" s="138">
        <v>0.06233976</v>
      </c>
      <c r="S3084" s="125">
        <f t="shared" si="691"/>
        <v>0</v>
      </c>
      <c r="T3084" s="126">
        <f t="shared" si="692"/>
        <v>0</v>
      </c>
    </row>
    <row r="3085" outlineLevel="1" spans="1:20">
      <c r="A3085" s="185" t="s">
        <v>6955</v>
      </c>
      <c r="B3085" s="172" t="s">
        <v>6956</v>
      </c>
      <c r="C3085" s="72" t="s">
        <v>350</v>
      </c>
      <c r="D3085" s="73"/>
      <c r="E3085" s="75">
        <v>293.75</v>
      </c>
      <c r="F3085" s="75">
        <f t="shared" si="689"/>
        <v>293.75</v>
      </c>
      <c r="G3085" s="75">
        <f t="shared" si="694"/>
        <v>235</v>
      </c>
      <c r="H3085" s="76">
        <v>390</v>
      </c>
      <c r="I3085" s="72"/>
      <c r="J3085" s="72"/>
      <c r="K3085" s="75" t="str">
        <f t="shared" si="684"/>
        <v/>
      </c>
      <c r="L3085" s="72">
        <v>3</v>
      </c>
      <c r="M3085" s="72">
        <v>108</v>
      </c>
      <c r="N3085" s="109" t="s">
        <v>351</v>
      </c>
      <c r="O3085" s="149" t="s">
        <v>6908</v>
      </c>
      <c r="P3085" s="262">
        <v>4620105827355</v>
      </c>
      <c r="Q3085" s="137">
        <v>17.1</v>
      </c>
      <c r="R3085" s="138">
        <v>0.08311968</v>
      </c>
      <c r="S3085" s="125">
        <f t="shared" si="691"/>
        <v>0</v>
      </c>
      <c r="T3085" s="126">
        <f t="shared" si="692"/>
        <v>0</v>
      </c>
    </row>
    <row r="3086" outlineLevel="1" spans="1:20">
      <c r="A3086" s="185" t="s">
        <v>6957</v>
      </c>
      <c r="B3086" s="172" t="s">
        <v>6958</v>
      </c>
      <c r="C3086" s="72" t="s">
        <v>350</v>
      </c>
      <c r="D3086" s="73"/>
      <c r="E3086" s="75">
        <v>293.75</v>
      </c>
      <c r="F3086" s="75">
        <f t="shared" si="689"/>
        <v>293.75</v>
      </c>
      <c r="G3086" s="75">
        <f t="shared" si="694"/>
        <v>235</v>
      </c>
      <c r="H3086" s="76">
        <v>261</v>
      </c>
      <c r="I3086" s="72"/>
      <c r="J3086" s="72"/>
      <c r="K3086" s="75" t="str">
        <f t="shared" si="684"/>
        <v/>
      </c>
      <c r="L3086" s="72">
        <v>3</v>
      </c>
      <c r="M3086" s="72">
        <v>108</v>
      </c>
      <c r="N3086" s="109" t="s">
        <v>351</v>
      </c>
      <c r="O3086" s="149" t="s">
        <v>6908</v>
      </c>
      <c r="P3086" s="262">
        <v>4620105827362</v>
      </c>
      <c r="Q3086" s="137">
        <v>17.1</v>
      </c>
      <c r="R3086" s="138">
        <v>0.06233976</v>
      </c>
      <c r="S3086" s="125">
        <f t="shared" si="691"/>
        <v>0</v>
      </c>
      <c r="T3086" s="126">
        <f t="shared" si="692"/>
        <v>0</v>
      </c>
    </row>
    <row r="3087" outlineLevel="1" spans="1:20">
      <c r="A3087" s="185" t="s">
        <v>6959</v>
      </c>
      <c r="B3087" s="172" t="s">
        <v>6960</v>
      </c>
      <c r="C3087" s="72" t="s">
        <v>350</v>
      </c>
      <c r="D3087" s="73"/>
      <c r="E3087" s="75">
        <v>293.75</v>
      </c>
      <c r="F3087" s="75">
        <f t="shared" si="689"/>
        <v>293.75</v>
      </c>
      <c r="G3087" s="75">
        <f t="shared" si="694"/>
        <v>235</v>
      </c>
      <c r="H3087" s="76">
        <v>102</v>
      </c>
      <c r="I3087" s="72"/>
      <c r="J3087" s="72"/>
      <c r="K3087" s="75" t="str">
        <f t="shared" si="684"/>
        <v/>
      </c>
      <c r="L3087" s="72">
        <v>3</v>
      </c>
      <c r="M3087" s="72">
        <v>108</v>
      </c>
      <c r="N3087" s="109" t="s">
        <v>351</v>
      </c>
      <c r="O3087" s="149" t="s">
        <v>6908</v>
      </c>
      <c r="P3087" s="262">
        <v>4620105827379</v>
      </c>
      <c r="Q3087" s="137">
        <v>17.1</v>
      </c>
      <c r="R3087" s="138">
        <v>0.08311968</v>
      </c>
      <c r="S3087" s="125">
        <f t="shared" si="691"/>
        <v>0</v>
      </c>
      <c r="T3087" s="126">
        <f t="shared" si="692"/>
        <v>0</v>
      </c>
    </row>
    <row r="3088" outlineLevel="1" spans="1:20">
      <c r="A3088" s="185" t="s">
        <v>6961</v>
      </c>
      <c r="B3088" s="172" t="s">
        <v>6962</v>
      </c>
      <c r="C3088" s="72" t="s">
        <v>350</v>
      </c>
      <c r="D3088" s="73"/>
      <c r="E3088" s="75">
        <v>293.75</v>
      </c>
      <c r="F3088" s="75">
        <f t="shared" si="689"/>
        <v>293.75</v>
      </c>
      <c r="G3088" s="75">
        <f t="shared" si="694"/>
        <v>235</v>
      </c>
      <c r="H3088" s="76">
        <v>324</v>
      </c>
      <c r="I3088" s="72"/>
      <c r="J3088" s="72"/>
      <c r="K3088" s="75" t="str">
        <f t="shared" si="684"/>
        <v/>
      </c>
      <c r="L3088" s="72">
        <v>3</v>
      </c>
      <c r="M3088" s="72">
        <v>108</v>
      </c>
      <c r="N3088" s="109" t="s">
        <v>351</v>
      </c>
      <c r="O3088" s="149" t="s">
        <v>6908</v>
      </c>
      <c r="P3088" s="262">
        <v>4620105827386</v>
      </c>
      <c r="Q3088" s="137">
        <v>17.1</v>
      </c>
      <c r="R3088" s="138">
        <v>0.14545944</v>
      </c>
      <c r="S3088" s="125">
        <f t="shared" si="691"/>
        <v>0</v>
      </c>
      <c r="T3088" s="126">
        <f t="shared" si="692"/>
        <v>0</v>
      </c>
    </row>
    <row r="3089" outlineLevel="1" spans="1:20">
      <c r="A3089" s="185" t="s">
        <v>6963</v>
      </c>
      <c r="B3089" s="172" t="s">
        <v>6964</v>
      </c>
      <c r="C3089" s="72" t="s">
        <v>350</v>
      </c>
      <c r="D3089" s="73"/>
      <c r="E3089" s="75">
        <v>293.75</v>
      </c>
      <c r="F3089" s="75">
        <f t="shared" si="689"/>
        <v>293.75</v>
      </c>
      <c r="G3089" s="75">
        <f t="shared" si="694"/>
        <v>235</v>
      </c>
      <c r="H3089" s="76">
        <v>213</v>
      </c>
      <c r="I3089" s="72"/>
      <c r="J3089" s="72"/>
      <c r="K3089" s="75" t="str">
        <f t="shared" si="684"/>
        <v/>
      </c>
      <c r="L3089" s="72">
        <v>3</v>
      </c>
      <c r="M3089" s="72">
        <v>108</v>
      </c>
      <c r="N3089" s="109" t="s">
        <v>351</v>
      </c>
      <c r="O3089" s="149" t="s">
        <v>6908</v>
      </c>
      <c r="P3089" s="262">
        <v>4620105827393</v>
      </c>
      <c r="Q3089" s="137">
        <v>17.1</v>
      </c>
      <c r="R3089" s="138">
        <v>0.02077992</v>
      </c>
      <c r="S3089" s="125">
        <f t="shared" si="691"/>
        <v>0</v>
      </c>
      <c r="T3089" s="126">
        <f t="shared" si="692"/>
        <v>0</v>
      </c>
    </row>
    <row r="3090" outlineLevel="1" spans="1:20">
      <c r="A3090" s="267" t="s">
        <v>6965</v>
      </c>
      <c r="B3090" s="172" t="s">
        <v>6966</v>
      </c>
      <c r="C3090" s="72" t="s">
        <v>350</v>
      </c>
      <c r="D3090" s="73"/>
      <c r="E3090" s="75">
        <v>293.75</v>
      </c>
      <c r="F3090" s="75">
        <f t="shared" si="689"/>
        <v>293.75</v>
      </c>
      <c r="G3090" s="75">
        <f t="shared" si="694"/>
        <v>235</v>
      </c>
      <c r="H3090" s="78"/>
      <c r="I3090" s="72"/>
      <c r="J3090" s="72" t="s">
        <v>361</v>
      </c>
      <c r="K3090" s="75" t="str">
        <f t="shared" si="684"/>
        <v/>
      </c>
      <c r="L3090" s="72">
        <v>3</v>
      </c>
      <c r="M3090" s="72">
        <v>108</v>
      </c>
      <c r="N3090" s="109" t="s">
        <v>351</v>
      </c>
      <c r="O3090" s="149" t="s">
        <v>6908</v>
      </c>
      <c r="P3090" s="262">
        <v>4620105827409</v>
      </c>
      <c r="Q3090" s="137">
        <v>17.1</v>
      </c>
      <c r="R3090" s="138">
        <v>0.2077992</v>
      </c>
      <c r="S3090" s="125">
        <f t="shared" si="691"/>
        <v>0</v>
      </c>
      <c r="T3090" s="126">
        <f t="shared" si="692"/>
        <v>0</v>
      </c>
    </row>
    <row r="3091" outlineLevel="1" spans="1:20">
      <c r="A3091" s="185" t="s">
        <v>6967</v>
      </c>
      <c r="B3091" s="172" t="s">
        <v>6968</v>
      </c>
      <c r="C3091" s="72" t="s">
        <v>350</v>
      </c>
      <c r="D3091" s="73"/>
      <c r="E3091" s="75">
        <v>293.75</v>
      </c>
      <c r="F3091" s="75">
        <f t="shared" si="689"/>
        <v>293.75</v>
      </c>
      <c r="G3091" s="75">
        <f t="shared" si="694"/>
        <v>235</v>
      </c>
      <c r="H3091" s="76">
        <v>240</v>
      </c>
      <c r="I3091" s="72"/>
      <c r="J3091" s="72"/>
      <c r="K3091" s="75" t="str">
        <f t="shared" si="684"/>
        <v/>
      </c>
      <c r="L3091" s="72">
        <v>3</v>
      </c>
      <c r="M3091" s="72">
        <v>108</v>
      </c>
      <c r="N3091" s="109" t="s">
        <v>351</v>
      </c>
      <c r="O3091" s="149" t="s">
        <v>6908</v>
      </c>
      <c r="P3091" s="262">
        <v>4620105827416</v>
      </c>
      <c r="Q3091" s="137">
        <v>17.1</v>
      </c>
      <c r="R3091" s="138">
        <v>0.18701928</v>
      </c>
      <c r="S3091" s="125">
        <f t="shared" si="691"/>
        <v>0</v>
      </c>
      <c r="T3091" s="126">
        <f t="shared" si="692"/>
        <v>0</v>
      </c>
    </row>
    <row r="3092" outlineLevel="1" spans="1:20">
      <c r="A3092" s="267" t="s">
        <v>6969</v>
      </c>
      <c r="B3092" s="172" t="s">
        <v>6970</v>
      </c>
      <c r="C3092" s="72" t="s">
        <v>350</v>
      </c>
      <c r="D3092" s="73"/>
      <c r="E3092" s="75">
        <v>293.75</v>
      </c>
      <c r="F3092" s="75">
        <f t="shared" si="689"/>
        <v>293.75</v>
      </c>
      <c r="G3092" s="75">
        <f t="shared" si="694"/>
        <v>235</v>
      </c>
      <c r="H3092" s="78"/>
      <c r="I3092" s="72"/>
      <c r="J3092" s="72" t="s">
        <v>361</v>
      </c>
      <c r="K3092" s="75" t="str">
        <f t="shared" si="684"/>
        <v/>
      </c>
      <c r="L3092" s="72">
        <v>3</v>
      </c>
      <c r="M3092" s="72">
        <v>108</v>
      </c>
      <c r="N3092" s="109" t="s">
        <v>351</v>
      </c>
      <c r="O3092" s="149" t="s">
        <v>6908</v>
      </c>
      <c r="P3092" s="262">
        <v>4620105827423</v>
      </c>
      <c r="Q3092" s="137">
        <v>17.1</v>
      </c>
      <c r="R3092" s="138">
        <v>0.35325864</v>
      </c>
      <c r="S3092" s="125">
        <f t="shared" si="691"/>
        <v>0</v>
      </c>
      <c r="T3092" s="126">
        <f t="shared" si="692"/>
        <v>0</v>
      </c>
    </row>
    <row r="3093" outlineLevel="1" spans="1:20">
      <c r="A3093" s="268" t="s">
        <v>6971</v>
      </c>
      <c r="B3093" s="172" t="s">
        <v>6972</v>
      </c>
      <c r="C3093" s="72" t="s">
        <v>350</v>
      </c>
      <c r="D3093" s="73"/>
      <c r="E3093" s="75">
        <v>364.27</v>
      </c>
      <c r="F3093" s="75">
        <f t="shared" ref="F3093:F3124" si="695">E3093-E3093*$G$2%</f>
        <v>364.27</v>
      </c>
      <c r="G3093" s="75">
        <f t="shared" si="694"/>
        <v>291.416</v>
      </c>
      <c r="H3093" s="76">
        <v>99</v>
      </c>
      <c r="I3093" s="72"/>
      <c r="J3093" s="72"/>
      <c r="K3093" s="75" t="str">
        <f t="shared" si="684"/>
        <v/>
      </c>
      <c r="L3093" s="72">
        <v>3</v>
      </c>
      <c r="M3093" s="72">
        <v>144</v>
      </c>
      <c r="N3093" s="109" t="s">
        <v>351</v>
      </c>
      <c r="O3093" s="149" t="s">
        <v>6908</v>
      </c>
      <c r="P3093" s="262">
        <v>4620105827430</v>
      </c>
      <c r="Q3093" s="137">
        <v>33.06</v>
      </c>
      <c r="R3093" s="138">
        <v>0.12324</v>
      </c>
      <c r="S3093" s="125">
        <f t="shared" ref="S3093:S3124" si="696">Q3093/M3093*D3093</f>
        <v>0</v>
      </c>
      <c r="T3093" s="126">
        <f t="shared" ref="T3093:T3124" si="697">R3093/M3093*D3093</f>
        <v>0</v>
      </c>
    </row>
    <row r="3094" outlineLevel="1" spans="1:20">
      <c r="A3094" s="185" t="s">
        <v>6973</v>
      </c>
      <c r="B3094" s="172" t="s">
        <v>6974</v>
      </c>
      <c r="C3094" s="72" t="s">
        <v>350</v>
      </c>
      <c r="D3094" s="73"/>
      <c r="E3094" s="75">
        <v>364.27</v>
      </c>
      <c r="F3094" s="75">
        <f t="shared" si="695"/>
        <v>364.27</v>
      </c>
      <c r="G3094" s="75">
        <f t="shared" si="694"/>
        <v>291.416</v>
      </c>
      <c r="H3094" s="76">
        <v>75</v>
      </c>
      <c r="I3094" s="72"/>
      <c r="J3094" s="72"/>
      <c r="K3094" s="75" t="str">
        <f t="shared" si="684"/>
        <v/>
      </c>
      <c r="L3094" s="72">
        <v>3</v>
      </c>
      <c r="M3094" s="72">
        <v>144</v>
      </c>
      <c r="N3094" s="109" t="s">
        <v>351</v>
      </c>
      <c r="O3094" s="149" t="s">
        <v>6908</v>
      </c>
      <c r="P3094" s="262">
        <v>4620105827447</v>
      </c>
      <c r="Q3094" s="137">
        <v>33.06</v>
      </c>
      <c r="R3094" s="138">
        <v>0.12324</v>
      </c>
      <c r="S3094" s="125">
        <f t="shared" si="696"/>
        <v>0</v>
      </c>
      <c r="T3094" s="126">
        <f t="shared" si="697"/>
        <v>0</v>
      </c>
    </row>
    <row r="3095" outlineLevel="1" spans="1:20">
      <c r="A3095" s="268" t="s">
        <v>6975</v>
      </c>
      <c r="B3095" s="172" t="s">
        <v>6976</v>
      </c>
      <c r="C3095" s="72" t="s">
        <v>350</v>
      </c>
      <c r="D3095" s="73"/>
      <c r="E3095" s="75">
        <v>364.27</v>
      </c>
      <c r="F3095" s="75">
        <f t="shared" si="695"/>
        <v>364.27</v>
      </c>
      <c r="G3095" s="75">
        <f t="shared" si="694"/>
        <v>291.416</v>
      </c>
      <c r="H3095" s="76">
        <v>99</v>
      </c>
      <c r="I3095" s="72"/>
      <c r="J3095" s="72"/>
      <c r="K3095" s="75" t="str">
        <f t="shared" si="684"/>
        <v/>
      </c>
      <c r="L3095" s="72">
        <v>3</v>
      </c>
      <c r="M3095" s="72">
        <v>144</v>
      </c>
      <c r="N3095" s="109" t="s">
        <v>351</v>
      </c>
      <c r="O3095" s="149" t="s">
        <v>6908</v>
      </c>
      <c r="P3095" s="262">
        <v>4620105827454</v>
      </c>
      <c r="Q3095" s="137">
        <v>33.06</v>
      </c>
      <c r="R3095" s="138">
        <v>0.12324</v>
      </c>
      <c r="S3095" s="125">
        <f t="shared" si="696"/>
        <v>0</v>
      </c>
      <c r="T3095" s="126">
        <f t="shared" si="697"/>
        <v>0</v>
      </c>
    </row>
    <row r="3096" outlineLevel="1" spans="1:20">
      <c r="A3096" s="185" t="s">
        <v>6977</v>
      </c>
      <c r="B3096" s="172" t="s">
        <v>6978</v>
      </c>
      <c r="C3096" s="72" t="s">
        <v>350</v>
      </c>
      <c r="D3096" s="73"/>
      <c r="E3096" s="75">
        <v>364.27</v>
      </c>
      <c r="F3096" s="75">
        <f t="shared" si="695"/>
        <v>364.27</v>
      </c>
      <c r="G3096" s="75">
        <f t="shared" si="694"/>
        <v>291.416</v>
      </c>
      <c r="H3096" s="76">
        <v>102</v>
      </c>
      <c r="I3096" s="72"/>
      <c r="J3096" s="72"/>
      <c r="K3096" s="75" t="str">
        <f t="shared" si="684"/>
        <v/>
      </c>
      <c r="L3096" s="72">
        <v>3</v>
      </c>
      <c r="M3096" s="72">
        <v>144</v>
      </c>
      <c r="N3096" s="109" t="s">
        <v>351</v>
      </c>
      <c r="O3096" s="149" t="s">
        <v>6908</v>
      </c>
      <c r="P3096" s="262">
        <v>4620105827461</v>
      </c>
      <c r="Q3096" s="137">
        <v>33.06</v>
      </c>
      <c r="R3096" s="138">
        <v>0.12324</v>
      </c>
      <c r="S3096" s="125">
        <f t="shared" si="696"/>
        <v>0</v>
      </c>
      <c r="T3096" s="126">
        <f t="shared" si="697"/>
        <v>0</v>
      </c>
    </row>
    <row r="3097" outlineLevel="1" spans="1:20">
      <c r="A3097" s="185" t="s">
        <v>6979</v>
      </c>
      <c r="B3097" s="172" t="s">
        <v>6980</v>
      </c>
      <c r="C3097" s="72" t="s">
        <v>350</v>
      </c>
      <c r="D3097" s="73"/>
      <c r="E3097" s="75">
        <v>364.27</v>
      </c>
      <c r="F3097" s="75">
        <f t="shared" si="695"/>
        <v>364.27</v>
      </c>
      <c r="G3097" s="75">
        <f t="shared" si="694"/>
        <v>291.416</v>
      </c>
      <c r="H3097" s="76">
        <v>66</v>
      </c>
      <c r="I3097" s="72"/>
      <c r="J3097" s="72"/>
      <c r="K3097" s="75" t="str">
        <f t="shared" si="684"/>
        <v/>
      </c>
      <c r="L3097" s="72">
        <v>3</v>
      </c>
      <c r="M3097" s="72">
        <v>144</v>
      </c>
      <c r="N3097" s="109" t="s">
        <v>351</v>
      </c>
      <c r="O3097" s="149" t="s">
        <v>6908</v>
      </c>
      <c r="P3097" s="262">
        <v>4620105827478</v>
      </c>
      <c r="Q3097" s="137">
        <v>33.06</v>
      </c>
      <c r="R3097" s="138">
        <v>0.12324</v>
      </c>
      <c r="S3097" s="125">
        <f t="shared" si="696"/>
        <v>0</v>
      </c>
      <c r="T3097" s="126">
        <f t="shared" si="697"/>
        <v>0</v>
      </c>
    </row>
    <row r="3098" outlineLevel="1" spans="1:20">
      <c r="A3098" s="185" t="s">
        <v>6981</v>
      </c>
      <c r="B3098" s="172" t="s">
        <v>6982</v>
      </c>
      <c r="C3098" s="72" t="s">
        <v>350</v>
      </c>
      <c r="D3098" s="73"/>
      <c r="E3098" s="75">
        <v>364.27</v>
      </c>
      <c r="F3098" s="75">
        <f t="shared" si="695"/>
        <v>364.27</v>
      </c>
      <c r="G3098" s="75">
        <f t="shared" si="694"/>
        <v>291.416</v>
      </c>
      <c r="H3098" s="76">
        <v>93</v>
      </c>
      <c r="I3098" s="72"/>
      <c r="J3098" s="72"/>
      <c r="K3098" s="75" t="str">
        <f t="shared" si="684"/>
        <v/>
      </c>
      <c r="L3098" s="72">
        <v>3</v>
      </c>
      <c r="M3098" s="72">
        <v>144</v>
      </c>
      <c r="N3098" s="109" t="s">
        <v>351</v>
      </c>
      <c r="O3098" s="149" t="s">
        <v>6908</v>
      </c>
      <c r="P3098" s="262">
        <v>4620105827485</v>
      </c>
      <c r="Q3098" s="137">
        <v>33.06</v>
      </c>
      <c r="R3098" s="138">
        <v>0.12324</v>
      </c>
      <c r="S3098" s="125">
        <f t="shared" si="696"/>
        <v>0</v>
      </c>
      <c r="T3098" s="126">
        <f t="shared" si="697"/>
        <v>0</v>
      </c>
    </row>
    <row r="3099" outlineLevel="1" spans="1:20">
      <c r="A3099" s="268" t="s">
        <v>6983</v>
      </c>
      <c r="B3099" s="172" t="s">
        <v>6984</v>
      </c>
      <c r="C3099" s="72" t="s">
        <v>350</v>
      </c>
      <c r="D3099" s="73"/>
      <c r="E3099" s="75">
        <v>364.27</v>
      </c>
      <c r="F3099" s="75">
        <f t="shared" si="695"/>
        <v>364.27</v>
      </c>
      <c r="G3099" s="75">
        <f t="shared" si="694"/>
        <v>291.416</v>
      </c>
      <c r="H3099" s="76">
        <v>3</v>
      </c>
      <c r="I3099" s="72"/>
      <c r="J3099" s="72"/>
      <c r="K3099" s="75" t="str">
        <f t="shared" si="684"/>
        <v/>
      </c>
      <c r="L3099" s="72">
        <v>3</v>
      </c>
      <c r="M3099" s="72">
        <v>144</v>
      </c>
      <c r="N3099" s="109" t="s">
        <v>351</v>
      </c>
      <c r="O3099" s="149" t="s">
        <v>6908</v>
      </c>
      <c r="P3099" s="262">
        <v>4620105827492</v>
      </c>
      <c r="Q3099" s="137">
        <v>33.06</v>
      </c>
      <c r="R3099" s="138">
        <v>0.12324</v>
      </c>
      <c r="S3099" s="125">
        <f t="shared" si="696"/>
        <v>0</v>
      </c>
      <c r="T3099" s="126">
        <f t="shared" si="697"/>
        <v>0</v>
      </c>
    </row>
    <row r="3100" outlineLevel="1" spans="1:20">
      <c r="A3100" s="185" t="s">
        <v>6985</v>
      </c>
      <c r="B3100" s="172" t="s">
        <v>6986</v>
      </c>
      <c r="C3100" s="72" t="s">
        <v>350</v>
      </c>
      <c r="D3100" s="73"/>
      <c r="E3100" s="75">
        <v>364.27</v>
      </c>
      <c r="F3100" s="75">
        <f t="shared" si="695"/>
        <v>364.27</v>
      </c>
      <c r="G3100" s="75">
        <f t="shared" si="694"/>
        <v>291.416</v>
      </c>
      <c r="H3100" s="76">
        <v>102</v>
      </c>
      <c r="I3100" s="72"/>
      <c r="J3100" s="72"/>
      <c r="K3100" s="75" t="str">
        <f t="shared" si="684"/>
        <v/>
      </c>
      <c r="L3100" s="72">
        <v>3</v>
      </c>
      <c r="M3100" s="72">
        <v>144</v>
      </c>
      <c r="N3100" s="109" t="s">
        <v>351</v>
      </c>
      <c r="O3100" s="149" t="s">
        <v>6908</v>
      </c>
      <c r="P3100" s="262">
        <v>4620105827508</v>
      </c>
      <c r="Q3100" s="137">
        <v>33.06</v>
      </c>
      <c r="R3100" s="138">
        <v>0.12324</v>
      </c>
      <c r="S3100" s="125">
        <f t="shared" si="696"/>
        <v>0</v>
      </c>
      <c r="T3100" s="126">
        <f t="shared" si="697"/>
        <v>0</v>
      </c>
    </row>
    <row r="3101" outlineLevel="1" spans="1:20">
      <c r="A3101" s="185" t="s">
        <v>6987</v>
      </c>
      <c r="B3101" s="172" t="s">
        <v>6988</v>
      </c>
      <c r="C3101" s="72" t="s">
        <v>350</v>
      </c>
      <c r="D3101" s="73"/>
      <c r="E3101" s="75">
        <v>364.27</v>
      </c>
      <c r="F3101" s="75">
        <f t="shared" si="695"/>
        <v>364.27</v>
      </c>
      <c r="G3101" s="75">
        <f t="shared" si="694"/>
        <v>291.416</v>
      </c>
      <c r="H3101" s="76">
        <v>324</v>
      </c>
      <c r="I3101" s="72"/>
      <c r="J3101" s="72"/>
      <c r="K3101" s="75" t="str">
        <f t="shared" si="684"/>
        <v/>
      </c>
      <c r="L3101" s="72">
        <v>3</v>
      </c>
      <c r="M3101" s="72">
        <v>144</v>
      </c>
      <c r="N3101" s="109" t="s">
        <v>351</v>
      </c>
      <c r="O3101" s="149" t="s">
        <v>6908</v>
      </c>
      <c r="P3101" s="262">
        <v>4620105827515</v>
      </c>
      <c r="Q3101" s="137">
        <v>33.06</v>
      </c>
      <c r="R3101" s="138">
        <v>0.12324</v>
      </c>
      <c r="S3101" s="125">
        <f t="shared" si="696"/>
        <v>0</v>
      </c>
      <c r="T3101" s="126">
        <f t="shared" si="697"/>
        <v>0</v>
      </c>
    </row>
    <row r="3102" outlineLevel="1" spans="1:20">
      <c r="A3102" s="267" t="s">
        <v>6989</v>
      </c>
      <c r="B3102" s="172" t="s">
        <v>6990</v>
      </c>
      <c r="C3102" s="72" t="s">
        <v>350</v>
      </c>
      <c r="D3102" s="73"/>
      <c r="E3102" s="75">
        <v>364.27</v>
      </c>
      <c r="F3102" s="75">
        <f t="shared" si="695"/>
        <v>364.27</v>
      </c>
      <c r="G3102" s="75">
        <f t="shared" si="694"/>
        <v>291.416</v>
      </c>
      <c r="H3102" s="76">
        <v>51</v>
      </c>
      <c r="I3102" s="72"/>
      <c r="J3102" s="72" t="s">
        <v>361</v>
      </c>
      <c r="K3102" s="75" t="str">
        <f t="shared" si="684"/>
        <v/>
      </c>
      <c r="L3102" s="72">
        <v>3</v>
      </c>
      <c r="M3102" s="72">
        <v>144</v>
      </c>
      <c r="N3102" s="109" t="s">
        <v>351</v>
      </c>
      <c r="O3102" s="149" t="s">
        <v>6908</v>
      </c>
      <c r="P3102" s="262">
        <v>4620105827522</v>
      </c>
      <c r="Q3102" s="137">
        <v>33.06</v>
      </c>
      <c r="R3102" s="138">
        <v>0.12324</v>
      </c>
      <c r="S3102" s="125">
        <f t="shared" si="696"/>
        <v>0</v>
      </c>
      <c r="T3102" s="126">
        <f t="shared" si="697"/>
        <v>0</v>
      </c>
    </row>
    <row r="3103" outlineLevel="1" spans="1:20">
      <c r="A3103" s="267" t="s">
        <v>6991</v>
      </c>
      <c r="B3103" s="172" t="s">
        <v>6992</v>
      </c>
      <c r="C3103" s="72" t="s">
        <v>350</v>
      </c>
      <c r="D3103" s="73"/>
      <c r="E3103" s="75">
        <v>364.27</v>
      </c>
      <c r="F3103" s="75">
        <f t="shared" si="695"/>
        <v>364.27</v>
      </c>
      <c r="G3103" s="75">
        <f t="shared" si="694"/>
        <v>291.416</v>
      </c>
      <c r="H3103" s="78"/>
      <c r="I3103" s="72"/>
      <c r="J3103" s="72" t="s">
        <v>361</v>
      </c>
      <c r="K3103" s="75" t="str">
        <f t="shared" si="684"/>
        <v/>
      </c>
      <c r="L3103" s="72">
        <v>3</v>
      </c>
      <c r="M3103" s="72">
        <v>144</v>
      </c>
      <c r="N3103" s="109" t="s">
        <v>351</v>
      </c>
      <c r="O3103" s="149" t="s">
        <v>6908</v>
      </c>
      <c r="P3103" s="262">
        <v>4620105827539</v>
      </c>
      <c r="Q3103" s="137">
        <v>33.06</v>
      </c>
      <c r="R3103" s="138">
        <v>0.12324</v>
      </c>
      <c r="S3103" s="125">
        <f t="shared" si="696"/>
        <v>0</v>
      </c>
      <c r="T3103" s="126">
        <f t="shared" si="697"/>
        <v>0</v>
      </c>
    </row>
    <row r="3104" outlineLevel="1" spans="1:20">
      <c r="A3104" s="185" t="s">
        <v>6993</v>
      </c>
      <c r="B3104" s="172" t="s">
        <v>6994</v>
      </c>
      <c r="C3104" s="72" t="s">
        <v>350</v>
      </c>
      <c r="D3104" s="73"/>
      <c r="E3104" s="75">
        <v>629.17</v>
      </c>
      <c r="F3104" s="75">
        <f t="shared" si="695"/>
        <v>629.17</v>
      </c>
      <c r="G3104" s="75">
        <f t="shared" si="694"/>
        <v>503.336</v>
      </c>
      <c r="H3104" s="76">
        <v>129</v>
      </c>
      <c r="I3104" s="72"/>
      <c r="J3104" s="72"/>
      <c r="K3104" s="75" t="str">
        <f t="shared" si="684"/>
        <v/>
      </c>
      <c r="L3104" s="72">
        <v>3</v>
      </c>
      <c r="M3104" s="72">
        <v>54</v>
      </c>
      <c r="N3104" s="109" t="s">
        <v>351</v>
      </c>
      <c r="O3104" s="149" t="s">
        <v>6908</v>
      </c>
      <c r="P3104" s="262">
        <v>4620105827546</v>
      </c>
      <c r="Q3104" s="137">
        <v>20.9</v>
      </c>
      <c r="R3104" s="138">
        <v>0.12324</v>
      </c>
      <c r="S3104" s="125">
        <f t="shared" si="696"/>
        <v>0</v>
      </c>
      <c r="T3104" s="126">
        <f t="shared" si="697"/>
        <v>0</v>
      </c>
    </row>
    <row r="3105" outlineLevel="1" spans="1:20">
      <c r="A3105" s="185" t="s">
        <v>6995</v>
      </c>
      <c r="B3105" s="172" t="s">
        <v>6996</v>
      </c>
      <c r="C3105" s="72" t="s">
        <v>350</v>
      </c>
      <c r="D3105" s="73"/>
      <c r="E3105" s="75">
        <v>629.17</v>
      </c>
      <c r="F3105" s="75">
        <f t="shared" si="695"/>
        <v>629.17</v>
      </c>
      <c r="G3105" s="75">
        <f t="shared" si="694"/>
        <v>503.336</v>
      </c>
      <c r="H3105" s="76">
        <v>132</v>
      </c>
      <c r="I3105" s="72"/>
      <c r="J3105" s="72"/>
      <c r="K3105" s="75" t="str">
        <f t="shared" si="684"/>
        <v/>
      </c>
      <c r="L3105" s="72">
        <v>3</v>
      </c>
      <c r="M3105" s="72">
        <v>54</v>
      </c>
      <c r="N3105" s="109" t="s">
        <v>351</v>
      </c>
      <c r="O3105" s="149" t="s">
        <v>6908</v>
      </c>
      <c r="P3105" s="262">
        <v>4620105827553</v>
      </c>
      <c r="Q3105" s="137">
        <v>20.9</v>
      </c>
      <c r="R3105" s="138">
        <v>0.12324</v>
      </c>
      <c r="S3105" s="125">
        <f t="shared" si="696"/>
        <v>0</v>
      </c>
      <c r="T3105" s="126">
        <f t="shared" si="697"/>
        <v>0</v>
      </c>
    </row>
    <row r="3106" outlineLevel="1" spans="1:20">
      <c r="A3106" s="185" t="s">
        <v>6997</v>
      </c>
      <c r="B3106" s="172" t="s">
        <v>6998</v>
      </c>
      <c r="C3106" s="72" t="s">
        <v>350</v>
      </c>
      <c r="D3106" s="73"/>
      <c r="E3106" s="75">
        <v>629.17</v>
      </c>
      <c r="F3106" s="75">
        <f t="shared" si="695"/>
        <v>629.17</v>
      </c>
      <c r="G3106" s="75">
        <f t="shared" si="694"/>
        <v>503.336</v>
      </c>
      <c r="H3106" s="76">
        <v>132</v>
      </c>
      <c r="I3106" s="72"/>
      <c r="J3106" s="72"/>
      <c r="K3106" s="75" t="str">
        <f t="shared" si="684"/>
        <v/>
      </c>
      <c r="L3106" s="72">
        <v>3</v>
      </c>
      <c r="M3106" s="72">
        <v>54</v>
      </c>
      <c r="N3106" s="109" t="s">
        <v>351</v>
      </c>
      <c r="O3106" s="149" t="s">
        <v>6908</v>
      </c>
      <c r="P3106" s="262">
        <v>4620105827560</v>
      </c>
      <c r="Q3106" s="137">
        <v>20.9</v>
      </c>
      <c r="R3106" s="138">
        <v>0.12324</v>
      </c>
      <c r="S3106" s="125">
        <f t="shared" si="696"/>
        <v>0</v>
      </c>
      <c r="T3106" s="126">
        <f t="shared" si="697"/>
        <v>0</v>
      </c>
    </row>
    <row r="3107" outlineLevel="1" spans="1:20">
      <c r="A3107" s="185" t="s">
        <v>6999</v>
      </c>
      <c r="B3107" s="172" t="s">
        <v>7000</v>
      </c>
      <c r="C3107" s="72" t="s">
        <v>350</v>
      </c>
      <c r="D3107" s="73"/>
      <c r="E3107" s="75">
        <v>629.17</v>
      </c>
      <c r="F3107" s="75">
        <f t="shared" si="695"/>
        <v>629.17</v>
      </c>
      <c r="G3107" s="75">
        <f t="shared" si="694"/>
        <v>503.336</v>
      </c>
      <c r="H3107" s="76">
        <v>72</v>
      </c>
      <c r="I3107" s="72"/>
      <c r="J3107" s="72"/>
      <c r="K3107" s="75" t="str">
        <f t="shared" si="684"/>
        <v/>
      </c>
      <c r="L3107" s="72">
        <v>3</v>
      </c>
      <c r="M3107" s="72">
        <v>54</v>
      </c>
      <c r="N3107" s="109" t="s">
        <v>351</v>
      </c>
      <c r="O3107" s="149" t="s">
        <v>6908</v>
      </c>
      <c r="P3107" s="262">
        <v>4620105827577</v>
      </c>
      <c r="Q3107" s="137">
        <v>20.9</v>
      </c>
      <c r="R3107" s="138">
        <v>0.151704</v>
      </c>
      <c r="S3107" s="125">
        <f t="shared" si="696"/>
        <v>0</v>
      </c>
      <c r="T3107" s="126">
        <f t="shared" si="697"/>
        <v>0</v>
      </c>
    </row>
    <row r="3108" outlineLevel="1" spans="1:20">
      <c r="A3108" s="185" t="s">
        <v>7001</v>
      </c>
      <c r="B3108" s="172" t="s">
        <v>7002</v>
      </c>
      <c r="C3108" s="72" t="s">
        <v>350</v>
      </c>
      <c r="D3108" s="73"/>
      <c r="E3108" s="75">
        <v>629.17</v>
      </c>
      <c r="F3108" s="75">
        <f t="shared" si="695"/>
        <v>629.17</v>
      </c>
      <c r="G3108" s="75">
        <f t="shared" si="694"/>
        <v>503.336</v>
      </c>
      <c r="H3108" s="76">
        <v>6</v>
      </c>
      <c r="I3108" s="72"/>
      <c r="J3108" s="72"/>
      <c r="K3108" s="75" t="str">
        <f t="shared" si="684"/>
        <v/>
      </c>
      <c r="L3108" s="72">
        <v>3</v>
      </c>
      <c r="M3108" s="72">
        <v>54</v>
      </c>
      <c r="N3108" s="109" t="s">
        <v>351</v>
      </c>
      <c r="O3108" s="149" t="s">
        <v>6908</v>
      </c>
      <c r="P3108" s="262">
        <v>4620105827584</v>
      </c>
      <c r="Q3108" s="137">
        <v>20.9</v>
      </c>
      <c r="R3108" s="138">
        <v>0.151704</v>
      </c>
      <c r="S3108" s="125">
        <f t="shared" si="696"/>
        <v>0</v>
      </c>
      <c r="T3108" s="126">
        <f t="shared" si="697"/>
        <v>0</v>
      </c>
    </row>
    <row r="3109" outlineLevel="1" spans="1:20">
      <c r="A3109" s="267" t="s">
        <v>7003</v>
      </c>
      <c r="B3109" s="172" t="s">
        <v>7004</v>
      </c>
      <c r="C3109" s="72" t="s">
        <v>350</v>
      </c>
      <c r="D3109" s="73"/>
      <c r="E3109" s="75">
        <v>629.17</v>
      </c>
      <c r="F3109" s="75">
        <f t="shared" si="695"/>
        <v>629.17</v>
      </c>
      <c r="G3109" s="75">
        <f t="shared" si="694"/>
        <v>503.336</v>
      </c>
      <c r="H3109" s="76">
        <v>6</v>
      </c>
      <c r="I3109" s="72"/>
      <c r="J3109" s="72" t="s">
        <v>361</v>
      </c>
      <c r="K3109" s="75" t="str">
        <f t="shared" si="684"/>
        <v/>
      </c>
      <c r="L3109" s="72">
        <v>3</v>
      </c>
      <c r="M3109" s="72">
        <v>54</v>
      </c>
      <c r="N3109" s="109" t="s">
        <v>351</v>
      </c>
      <c r="O3109" s="149" t="s">
        <v>6908</v>
      </c>
      <c r="P3109" s="262">
        <v>4620105827591</v>
      </c>
      <c r="Q3109" s="137">
        <v>20.9</v>
      </c>
      <c r="R3109" s="138">
        <v>0.151704</v>
      </c>
      <c r="S3109" s="125">
        <f t="shared" si="696"/>
        <v>0</v>
      </c>
      <c r="T3109" s="126">
        <f t="shared" si="697"/>
        <v>0</v>
      </c>
    </row>
    <row r="3110" outlineLevel="1" spans="1:20">
      <c r="A3110" s="185" t="s">
        <v>7005</v>
      </c>
      <c r="B3110" s="172" t="s">
        <v>7006</v>
      </c>
      <c r="C3110" s="72" t="s">
        <v>350</v>
      </c>
      <c r="D3110" s="73"/>
      <c r="E3110" s="75">
        <v>629.17</v>
      </c>
      <c r="F3110" s="75">
        <f t="shared" si="695"/>
        <v>629.17</v>
      </c>
      <c r="G3110" s="75">
        <f t="shared" si="694"/>
        <v>503.336</v>
      </c>
      <c r="H3110" s="76">
        <v>483</v>
      </c>
      <c r="I3110" s="72"/>
      <c r="J3110" s="72"/>
      <c r="K3110" s="75" t="str">
        <f t="shared" si="684"/>
        <v/>
      </c>
      <c r="L3110" s="72">
        <v>3</v>
      </c>
      <c r="M3110" s="72">
        <v>54</v>
      </c>
      <c r="N3110" s="109" t="s">
        <v>351</v>
      </c>
      <c r="O3110" s="149" t="s">
        <v>6908</v>
      </c>
      <c r="P3110" s="262">
        <v>4620105827607</v>
      </c>
      <c r="Q3110" s="137">
        <v>20.9</v>
      </c>
      <c r="R3110" s="138">
        <v>0.151704</v>
      </c>
      <c r="S3110" s="125">
        <f t="shared" si="696"/>
        <v>0</v>
      </c>
      <c r="T3110" s="126">
        <f t="shared" si="697"/>
        <v>0</v>
      </c>
    </row>
    <row r="3111" outlineLevel="1" spans="1:20">
      <c r="A3111" s="185" t="s">
        <v>7007</v>
      </c>
      <c r="B3111" s="172" t="s">
        <v>7008</v>
      </c>
      <c r="C3111" s="72" t="s">
        <v>350</v>
      </c>
      <c r="D3111" s="73"/>
      <c r="E3111" s="75">
        <v>629.17</v>
      </c>
      <c r="F3111" s="75">
        <f t="shared" si="695"/>
        <v>629.17</v>
      </c>
      <c r="G3111" s="75">
        <f t="shared" si="694"/>
        <v>503.336</v>
      </c>
      <c r="H3111" s="76">
        <v>69</v>
      </c>
      <c r="I3111" s="72"/>
      <c r="J3111" s="72"/>
      <c r="K3111" s="75" t="str">
        <f t="shared" si="684"/>
        <v/>
      </c>
      <c r="L3111" s="72">
        <v>3</v>
      </c>
      <c r="M3111" s="72">
        <v>54</v>
      </c>
      <c r="N3111" s="109" t="s">
        <v>351</v>
      </c>
      <c r="O3111" s="149" t="s">
        <v>6908</v>
      </c>
      <c r="P3111" s="262">
        <v>4620105827614</v>
      </c>
      <c r="Q3111" s="137">
        <v>20.9</v>
      </c>
      <c r="R3111" s="138">
        <v>0.151704</v>
      </c>
      <c r="S3111" s="125">
        <f t="shared" si="696"/>
        <v>0</v>
      </c>
      <c r="T3111" s="126">
        <f t="shared" si="697"/>
        <v>0</v>
      </c>
    </row>
    <row r="3112" outlineLevel="1" spans="1:20">
      <c r="A3112" s="185" t="s">
        <v>7009</v>
      </c>
      <c r="B3112" s="172" t="s">
        <v>7010</v>
      </c>
      <c r="C3112" s="72" t="s">
        <v>350</v>
      </c>
      <c r="D3112" s="73"/>
      <c r="E3112" s="75">
        <v>629.17</v>
      </c>
      <c r="F3112" s="75">
        <f t="shared" si="695"/>
        <v>629.17</v>
      </c>
      <c r="G3112" s="75">
        <f t="shared" si="694"/>
        <v>503.336</v>
      </c>
      <c r="H3112" s="76">
        <v>241</v>
      </c>
      <c r="I3112" s="72"/>
      <c r="J3112" s="72"/>
      <c r="K3112" s="75" t="str">
        <f t="shared" si="684"/>
        <v/>
      </c>
      <c r="L3112" s="72">
        <v>3</v>
      </c>
      <c r="M3112" s="72">
        <v>54</v>
      </c>
      <c r="N3112" s="109" t="s">
        <v>351</v>
      </c>
      <c r="O3112" s="149" t="s">
        <v>6908</v>
      </c>
      <c r="P3112" s="262">
        <v>4620105827621</v>
      </c>
      <c r="Q3112" s="137">
        <v>20.9</v>
      </c>
      <c r="R3112" s="138">
        <v>0.303408</v>
      </c>
      <c r="S3112" s="125">
        <f t="shared" si="696"/>
        <v>0</v>
      </c>
      <c r="T3112" s="126">
        <f t="shared" si="697"/>
        <v>0</v>
      </c>
    </row>
    <row r="3113" outlineLevel="1" spans="1:20">
      <c r="A3113" s="185" t="s">
        <v>7011</v>
      </c>
      <c r="B3113" s="172" t="s">
        <v>7012</v>
      </c>
      <c r="C3113" s="72" t="s">
        <v>350</v>
      </c>
      <c r="D3113" s="73"/>
      <c r="E3113" s="75">
        <v>948.92</v>
      </c>
      <c r="F3113" s="75">
        <f t="shared" si="695"/>
        <v>948.92</v>
      </c>
      <c r="G3113" s="75">
        <f t="shared" si="694"/>
        <v>759.136</v>
      </c>
      <c r="H3113" s="76">
        <v>62</v>
      </c>
      <c r="I3113" s="72"/>
      <c r="J3113" s="72"/>
      <c r="K3113" s="75" t="str">
        <f t="shared" si="684"/>
        <v/>
      </c>
      <c r="L3113" s="72">
        <v>1</v>
      </c>
      <c r="M3113" s="72">
        <v>36</v>
      </c>
      <c r="N3113" s="109" t="s">
        <v>351</v>
      </c>
      <c r="O3113" s="149" t="s">
        <v>6908</v>
      </c>
      <c r="P3113" s="262">
        <v>4620105827638</v>
      </c>
      <c r="Q3113" s="137">
        <v>20.1</v>
      </c>
      <c r="R3113" s="138">
        <v>0.12324</v>
      </c>
      <c r="S3113" s="125">
        <f t="shared" si="696"/>
        <v>0</v>
      </c>
      <c r="T3113" s="126">
        <f t="shared" si="697"/>
        <v>0</v>
      </c>
    </row>
    <row r="3114" outlineLevel="1" spans="1:20">
      <c r="A3114" s="185" t="s">
        <v>7013</v>
      </c>
      <c r="B3114" s="172" t="s">
        <v>7014</v>
      </c>
      <c r="C3114" s="72" t="s">
        <v>350</v>
      </c>
      <c r="D3114" s="73"/>
      <c r="E3114" s="75">
        <v>948.92</v>
      </c>
      <c r="F3114" s="75">
        <f t="shared" si="695"/>
        <v>948.92</v>
      </c>
      <c r="G3114" s="75">
        <f t="shared" si="694"/>
        <v>759.136</v>
      </c>
      <c r="H3114" s="76">
        <v>48</v>
      </c>
      <c r="I3114" s="72"/>
      <c r="J3114" s="72"/>
      <c r="K3114" s="75" t="str">
        <f t="shared" ref="K3114:K3177" si="698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9" t="s">
        <v>6908</v>
      </c>
      <c r="P3114" s="262">
        <v>4620105827645</v>
      </c>
      <c r="Q3114" s="137">
        <v>20.1</v>
      </c>
      <c r="R3114" s="138">
        <v>0.12324</v>
      </c>
      <c r="S3114" s="125">
        <f t="shared" si="696"/>
        <v>0</v>
      </c>
      <c r="T3114" s="126">
        <f t="shared" si="697"/>
        <v>0</v>
      </c>
    </row>
    <row r="3115" outlineLevel="1" spans="1:20">
      <c r="A3115" s="185" t="s">
        <v>7015</v>
      </c>
      <c r="B3115" s="172" t="s">
        <v>7016</v>
      </c>
      <c r="C3115" s="72" t="s">
        <v>350</v>
      </c>
      <c r="D3115" s="73"/>
      <c r="E3115" s="75">
        <v>948.92</v>
      </c>
      <c r="F3115" s="75">
        <f t="shared" si="695"/>
        <v>948.92</v>
      </c>
      <c r="G3115" s="75">
        <f t="shared" si="694"/>
        <v>759.136</v>
      </c>
      <c r="H3115" s="76">
        <v>43</v>
      </c>
      <c r="I3115" s="72"/>
      <c r="J3115" s="72"/>
      <c r="K3115" s="75" t="str">
        <f t="shared" si="698"/>
        <v/>
      </c>
      <c r="L3115" s="72">
        <v>1</v>
      </c>
      <c r="M3115" s="72">
        <v>36</v>
      </c>
      <c r="N3115" s="109" t="s">
        <v>351</v>
      </c>
      <c r="O3115" s="149" t="s">
        <v>6908</v>
      </c>
      <c r="P3115" s="262">
        <v>4620105827652</v>
      </c>
      <c r="Q3115" s="137">
        <v>20.1</v>
      </c>
      <c r="R3115" s="138">
        <v>0.12324</v>
      </c>
      <c r="S3115" s="125">
        <f t="shared" si="696"/>
        <v>0</v>
      </c>
      <c r="T3115" s="126">
        <f t="shared" si="697"/>
        <v>0</v>
      </c>
    </row>
    <row r="3116" outlineLevel="1" spans="1:20">
      <c r="A3116" s="267" t="s">
        <v>7017</v>
      </c>
      <c r="B3116" s="172" t="s">
        <v>7018</v>
      </c>
      <c r="C3116" s="72" t="s">
        <v>350</v>
      </c>
      <c r="D3116" s="73"/>
      <c r="E3116" s="75">
        <v>948.92</v>
      </c>
      <c r="F3116" s="75">
        <f t="shared" si="695"/>
        <v>948.92</v>
      </c>
      <c r="G3116" s="75">
        <f t="shared" si="694"/>
        <v>759.136</v>
      </c>
      <c r="H3116" s="78"/>
      <c r="I3116" s="72"/>
      <c r="J3116" s="72" t="s">
        <v>361</v>
      </c>
      <c r="K3116" s="75" t="str">
        <f t="shared" si="698"/>
        <v/>
      </c>
      <c r="L3116" s="72">
        <v>1</v>
      </c>
      <c r="M3116" s="72">
        <v>36</v>
      </c>
      <c r="N3116" s="109" t="s">
        <v>351</v>
      </c>
      <c r="O3116" s="149" t="s">
        <v>6908</v>
      </c>
      <c r="P3116" s="262">
        <v>4620105827669</v>
      </c>
      <c r="Q3116" s="137">
        <v>20.1</v>
      </c>
      <c r="R3116" s="138">
        <v>0.12324</v>
      </c>
      <c r="S3116" s="125">
        <f t="shared" si="696"/>
        <v>0</v>
      </c>
      <c r="T3116" s="126">
        <f t="shared" si="697"/>
        <v>0</v>
      </c>
    </row>
    <row r="3117" outlineLevel="1" spans="1:20">
      <c r="A3117" s="268" t="s">
        <v>7019</v>
      </c>
      <c r="B3117" s="172" t="s">
        <v>7020</v>
      </c>
      <c r="C3117" s="72" t="s">
        <v>350</v>
      </c>
      <c r="D3117" s="73"/>
      <c r="E3117" s="75">
        <v>948.92</v>
      </c>
      <c r="F3117" s="75">
        <f t="shared" si="695"/>
        <v>948.92</v>
      </c>
      <c r="G3117" s="75">
        <f t="shared" si="694"/>
        <v>759.136</v>
      </c>
      <c r="H3117" s="76">
        <v>68</v>
      </c>
      <c r="I3117" s="72"/>
      <c r="J3117" s="72"/>
      <c r="K3117" s="75" t="str">
        <f t="shared" si="698"/>
        <v/>
      </c>
      <c r="L3117" s="72">
        <v>1</v>
      </c>
      <c r="M3117" s="72">
        <v>36</v>
      </c>
      <c r="N3117" s="109" t="s">
        <v>351</v>
      </c>
      <c r="O3117" s="149" t="s">
        <v>6908</v>
      </c>
      <c r="P3117" s="262">
        <v>4620105827676</v>
      </c>
      <c r="Q3117" s="137">
        <v>20.1</v>
      </c>
      <c r="R3117" s="138">
        <v>0.12324</v>
      </c>
      <c r="S3117" s="125">
        <f t="shared" si="696"/>
        <v>0</v>
      </c>
      <c r="T3117" s="126">
        <f t="shared" si="697"/>
        <v>0</v>
      </c>
    </row>
    <row r="3118" outlineLevel="1" spans="1:20">
      <c r="A3118" s="267" t="s">
        <v>7021</v>
      </c>
      <c r="B3118" s="172" t="s">
        <v>7022</v>
      </c>
      <c r="C3118" s="72" t="s">
        <v>350</v>
      </c>
      <c r="D3118" s="73"/>
      <c r="E3118" s="75">
        <v>948.92</v>
      </c>
      <c r="F3118" s="75">
        <f t="shared" si="695"/>
        <v>948.92</v>
      </c>
      <c r="G3118" s="75">
        <f t="shared" si="694"/>
        <v>759.136</v>
      </c>
      <c r="H3118" s="78"/>
      <c r="I3118" s="72"/>
      <c r="J3118" s="72" t="s">
        <v>361</v>
      </c>
      <c r="K3118" s="75" t="str">
        <f t="shared" si="698"/>
        <v/>
      </c>
      <c r="L3118" s="72">
        <v>1</v>
      </c>
      <c r="M3118" s="72">
        <v>36</v>
      </c>
      <c r="N3118" s="109" t="s">
        <v>351</v>
      </c>
      <c r="O3118" s="149" t="s">
        <v>6908</v>
      </c>
      <c r="P3118" s="262">
        <v>4620105827683</v>
      </c>
      <c r="Q3118" s="137">
        <v>20.1</v>
      </c>
      <c r="R3118" s="138">
        <v>0.12324</v>
      </c>
      <c r="S3118" s="125">
        <f t="shared" si="696"/>
        <v>0</v>
      </c>
      <c r="T3118" s="126">
        <f t="shared" si="697"/>
        <v>0</v>
      </c>
    </row>
    <row r="3119" outlineLevel="1" spans="1:20">
      <c r="A3119" s="185" t="s">
        <v>7023</v>
      </c>
      <c r="B3119" s="172" t="s">
        <v>7024</v>
      </c>
      <c r="C3119" s="72" t="s">
        <v>350</v>
      </c>
      <c r="D3119" s="73"/>
      <c r="E3119" s="75">
        <v>948.92</v>
      </c>
      <c r="F3119" s="75">
        <f t="shared" si="695"/>
        <v>948.92</v>
      </c>
      <c r="G3119" s="75">
        <f t="shared" si="694"/>
        <v>759.136</v>
      </c>
      <c r="H3119" s="76">
        <v>103</v>
      </c>
      <c r="I3119" s="72"/>
      <c r="J3119" s="72"/>
      <c r="K3119" s="75" t="str">
        <f t="shared" si="698"/>
        <v/>
      </c>
      <c r="L3119" s="72">
        <v>1</v>
      </c>
      <c r="M3119" s="72">
        <v>36</v>
      </c>
      <c r="N3119" s="109" t="s">
        <v>351</v>
      </c>
      <c r="O3119" s="149" t="s">
        <v>6908</v>
      </c>
      <c r="P3119" s="262">
        <v>4620105827690</v>
      </c>
      <c r="Q3119" s="137">
        <v>20.1</v>
      </c>
      <c r="R3119" s="138">
        <v>0.12324</v>
      </c>
      <c r="S3119" s="125">
        <f t="shared" si="696"/>
        <v>0</v>
      </c>
      <c r="T3119" s="126">
        <f t="shared" si="697"/>
        <v>0</v>
      </c>
    </row>
    <row r="3120" outlineLevel="1" spans="1:20">
      <c r="A3120" s="267" t="s">
        <v>7025</v>
      </c>
      <c r="B3120" s="172" t="s">
        <v>7026</v>
      </c>
      <c r="C3120" s="72" t="s">
        <v>350</v>
      </c>
      <c r="D3120" s="73"/>
      <c r="E3120" s="75">
        <v>948.92</v>
      </c>
      <c r="F3120" s="75">
        <f t="shared" si="695"/>
        <v>948.92</v>
      </c>
      <c r="G3120" s="75">
        <f t="shared" si="694"/>
        <v>759.136</v>
      </c>
      <c r="H3120" s="78"/>
      <c r="I3120" s="72"/>
      <c r="J3120" s="72" t="s">
        <v>361</v>
      </c>
      <c r="K3120" s="75" t="str">
        <f t="shared" si="698"/>
        <v/>
      </c>
      <c r="L3120" s="72">
        <v>1</v>
      </c>
      <c r="M3120" s="72">
        <v>36</v>
      </c>
      <c r="N3120" s="109" t="s">
        <v>351</v>
      </c>
      <c r="O3120" s="149" t="s">
        <v>6908</v>
      </c>
      <c r="P3120" s="262">
        <v>4620105827706</v>
      </c>
      <c r="Q3120" s="137">
        <v>20.1</v>
      </c>
      <c r="R3120" s="138">
        <v>0.21567</v>
      </c>
      <c r="S3120" s="125">
        <f t="shared" si="696"/>
        <v>0</v>
      </c>
      <c r="T3120" s="126">
        <f t="shared" si="697"/>
        <v>0</v>
      </c>
    </row>
    <row r="3121" outlineLevel="1" spans="1:20">
      <c r="A3121" s="185" t="s">
        <v>7027</v>
      </c>
      <c r="B3121" s="172" t="s">
        <v>7028</v>
      </c>
      <c r="C3121" s="72" t="s">
        <v>350</v>
      </c>
      <c r="D3121" s="73"/>
      <c r="E3121" s="75">
        <v>948.92</v>
      </c>
      <c r="F3121" s="75">
        <f t="shared" si="695"/>
        <v>948.92</v>
      </c>
      <c r="G3121" s="75">
        <f t="shared" si="694"/>
        <v>759.136</v>
      </c>
      <c r="H3121" s="76">
        <v>312</v>
      </c>
      <c r="I3121" s="72"/>
      <c r="J3121" s="72"/>
      <c r="K3121" s="75" t="str">
        <f t="shared" si="698"/>
        <v/>
      </c>
      <c r="L3121" s="72">
        <v>1</v>
      </c>
      <c r="M3121" s="72">
        <v>36</v>
      </c>
      <c r="N3121" s="109" t="s">
        <v>351</v>
      </c>
      <c r="O3121" s="149" t="s">
        <v>6908</v>
      </c>
      <c r="P3121" s="262">
        <v>4620105827713</v>
      </c>
      <c r="Q3121" s="137">
        <v>20.1</v>
      </c>
      <c r="R3121" s="138">
        <v>0.33891</v>
      </c>
      <c r="S3121" s="125">
        <f t="shared" si="696"/>
        <v>0</v>
      </c>
      <c r="T3121" s="126">
        <f t="shared" si="697"/>
        <v>0</v>
      </c>
    </row>
    <row r="3122" outlineLevel="1" spans="1:20">
      <c r="A3122" s="185" t="s">
        <v>7029</v>
      </c>
      <c r="B3122" s="172" t="s">
        <v>7030</v>
      </c>
      <c r="C3122" s="72" t="s">
        <v>350</v>
      </c>
      <c r="D3122" s="73"/>
      <c r="E3122" s="75">
        <v>948.92</v>
      </c>
      <c r="F3122" s="75">
        <f t="shared" si="695"/>
        <v>948.92</v>
      </c>
      <c r="G3122" s="75">
        <f t="shared" si="694"/>
        <v>759.136</v>
      </c>
      <c r="H3122" s="76">
        <v>300</v>
      </c>
      <c r="I3122" s="72"/>
      <c r="J3122" s="72"/>
      <c r="K3122" s="75" t="str">
        <f t="shared" si="698"/>
        <v/>
      </c>
      <c r="L3122" s="72">
        <v>1</v>
      </c>
      <c r="M3122" s="72">
        <v>36</v>
      </c>
      <c r="N3122" s="109" t="s">
        <v>351</v>
      </c>
      <c r="O3122" s="149" t="s">
        <v>6908</v>
      </c>
      <c r="P3122" s="262">
        <v>4620105827720</v>
      </c>
      <c r="Q3122" s="137">
        <v>20.1</v>
      </c>
      <c r="R3122" s="138">
        <v>0.70863</v>
      </c>
      <c r="S3122" s="125">
        <f t="shared" si="696"/>
        <v>0</v>
      </c>
      <c r="T3122" s="126">
        <f t="shared" si="697"/>
        <v>0</v>
      </c>
    </row>
    <row r="3123" outlineLevel="1" spans="1:20">
      <c r="A3123" s="185" t="s">
        <v>7031</v>
      </c>
      <c r="B3123" s="172" t="s">
        <v>7032</v>
      </c>
      <c r="C3123" s="72" t="s">
        <v>350</v>
      </c>
      <c r="D3123" s="73"/>
      <c r="E3123" s="75">
        <v>1271.71</v>
      </c>
      <c r="F3123" s="75">
        <f t="shared" si="695"/>
        <v>1271.71</v>
      </c>
      <c r="G3123" s="75">
        <f t="shared" si="694"/>
        <v>1017.368</v>
      </c>
      <c r="H3123" s="76">
        <v>198</v>
      </c>
      <c r="I3123" s="72"/>
      <c r="J3123" s="72"/>
      <c r="K3123" s="75" t="str">
        <f t="shared" si="698"/>
        <v/>
      </c>
      <c r="L3123" s="72">
        <v>1</v>
      </c>
      <c r="M3123" s="72">
        <v>20</v>
      </c>
      <c r="N3123" s="109" t="s">
        <v>351</v>
      </c>
      <c r="O3123" s="149" t="s">
        <v>6908</v>
      </c>
      <c r="P3123" s="262">
        <v>4620105827737</v>
      </c>
      <c r="Q3123" s="137">
        <v>14.8</v>
      </c>
      <c r="R3123" s="138">
        <v>0.0457024</v>
      </c>
      <c r="S3123" s="125">
        <f t="shared" si="696"/>
        <v>0</v>
      </c>
      <c r="T3123" s="126">
        <f t="shared" si="697"/>
        <v>0</v>
      </c>
    </row>
    <row r="3124" outlineLevel="1" spans="1:20">
      <c r="A3124" s="185" t="s">
        <v>7033</v>
      </c>
      <c r="B3124" s="172" t="s">
        <v>7034</v>
      </c>
      <c r="C3124" s="72" t="s">
        <v>350</v>
      </c>
      <c r="D3124" s="73"/>
      <c r="E3124" s="75">
        <v>1271.71</v>
      </c>
      <c r="F3124" s="75">
        <f t="shared" si="695"/>
        <v>1271.71</v>
      </c>
      <c r="G3124" s="75">
        <f t="shared" si="694"/>
        <v>1017.368</v>
      </c>
      <c r="H3124" s="76">
        <v>207</v>
      </c>
      <c r="I3124" s="72"/>
      <c r="J3124" s="72"/>
      <c r="K3124" s="75" t="str">
        <f t="shared" si="698"/>
        <v/>
      </c>
      <c r="L3124" s="72">
        <v>1</v>
      </c>
      <c r="M3124" s="72">
        <v>20</v>
      </c>
      <c r="N3124" s="109" t="s">
        <v>351</v>
      </c>
      <c r="O3124" s="149" t="s">
        <v>6908</v>
      </c>
      <c r="P3124" s="262">
        <v>4620105827744</v>
      </c>
      <c r="Q3124" s="137">
        <v>14.8</v>
      </c>
      <c r="R3124" s="138">
        <v>0.0685536</v>
      </c>
      <c r="S3124" s="125">
        <f t="shared" si="696"/>
        <v>0</v>
      </c>
      <c r="T3124" s="126">
        <f t="shared" si="697"/>
        <v>0</v>
      </c>
    </row>
    <row r="3125" outlineLevel="1" spans="1:20">
      <c r="A3125" s="185" t="s">
        <v>7035</v>
      </c>
      <c r="B3125" s="172" t="s">
        <v>7036</v>
      </c>
      <c r="C3125" s="72" t="s">
        <v>350</v>
      </c>
      <c r="D3125" s="73"/>
      <c r="E3125" s="75">
        <v>1271.71</v>
      </c>
      <c r="F3125" s="75">
        <f t="shared" ref="F3125:F3130" si="699">E3125-E3125*$G$2%</f>
        <v>1271.71</v>
      </c>
      <c r="G3125" s="75">
        <f t="shared" si="694"/>
        <v>1017.368</v>
      </c>
      <c r="H3125" s="76">
        <v>210</v>
      </c>
      <c r="I3125" s="72"/>
      <c r="J3125" s="72"/>
      <c r="K3125" s="75" t="str">
        <f t="shared" si="698"/>
        <v/>
      </c>
      <c r="L3125" s="72">
        <v>1</v>
      </c>
      <c r="M3125" s="72">
        <v>20</v>
      </c>
      <c r="N3125" s="109" t="s">
        <v>351</v>
      </c>
      <c r="O3125" s="149" t="s">
        <v>6908</v>
      </c>
      <c r="P3125" s="262">
        <v>4620105827751</v>
      </c>
      <c r="Q3125" s="137">
        <v>14.8</v>
      </c>
      <c r="R3125" s="138">
        <v>0.4113216</v>
      </c>
      <c r="S3125" s="125">
        <f t="shared" ref="S3125:S3130" si="700">Q3125/M3125*D3125</f>
        <v>0</v>
      </c>
      <c r="T3125" s="126">
        <f t="shared" ref="T3125:T3130" si="701">R3125/M3125*D3125</f>
        <v>0</v>
      </c>
    </row>
    <row r="3126" outlineLevel="1" spans="1:20">
      <c r="A3126" s="185" t="s">
        <v>7037</v>
      </c>
      <c r="B3126" s="172" t="s">
        <v>7038</v>
      </c>
      <c r="C3126" s="72" t="s">
        <v>350</v>
      </c>
      <c r="D3126" s="73"/>
      <c r="E3126" s="75">
        <v>1271.71</v>
      </c>
      <c r="F3126" s="75">
        <f t="shared" si="699"/>
        <v>1271.71</v>
      </c>
      <c r="G3126" s="75">
        <f t="shared" si="694"/>
        <v>1017.368</v>
      </c>
      <c r="H3126" s="76">
        <v>58</v>
      </c>
      <c r="I3126" s="72"/>
      <c r="J3126" s="72"/>
      <c r="K3126" s="75" t="str">
        <f t="shared" si="698"/>
        <v/>
      </c>
      <c r="L3126" s="72">
        <v>1</v>
      </c>
      <c r="M3126" s="72">
        <v>20</v>
      </c>
      <c r="N3126" s="109" t="s">
        <v>351</v>
      </c>
      <c r="O3126" s="149" t="s">
        <v>6908</v>
      </c>
      <c r="P3126" s="262">
        <v>4620105827768</v>
      </c>
      <c r="Q3126" s="137">
        <v>14.8</v>
      </c>
      <c r="R3126" s="138">
        <v>0.57128</v>
      </c>
      <c r="S3126" s="125">
        <f t="shared" si="700"/>
        <v>0</v>
      </c>
      <c r="T3126" s="126">
        <f t="shared" si="701"/>
        <v>0</v>
      </c>
    </row>
    <row r="3127" outlineLevel="1" spans="1:20">
      <c r="A3127" s="185" t="s">
        <v>7039</v>
      </c>
      <c r="B3127" s="172" t="s">
        <v>7040</v>
      </c>
      <c r="C3127" s="72" t="s">
        <v>350</v>
      </c>
      <c r="D3127" s="73"/>
      <c r="E3127" s="75">
        <v>1271.71</v>
      </c>
      <c r="F3127" s="75">
        <f t="shared" si="699"/>
        <v>1271.71</v>
      </c>
      <c r="G3127" s="75">
        <f t="shared" si="694"/>
        <v>1017.368</v>
      </c>
      <c r="H3127" s="76">
        <v>70</v>
      </c>
      <c r="I3127" s="72"/>
      <c r="J3127" s="72"/>
      <c r="K3127" s="75" t="str">
        <f t="shared" si="698"/>
        <v/>
      </c>
      <c r="L3127" s="72">
        <v>1</v>
      </c>
      <c r="M3127" s="72">
        <v>20</v>
      </c>
      <c r="N3127" s="109" t="s">
        <v>351</v>
      </c>
      <c r="O3127" s="149" t="s">
        <v>6908</v>
      </c>
      <c r="P3127" s="262">
        <v>4620105827775</v>
      </c>
      <c r="Q3127" s="137">
        <v>14.8</v>
      </c>
      <c r="R3127" s="138">
        <v>0.0457024</v>
      </c>
      <c r="S3127" s="125">
        <f t="shared" si="700"/>
        <v>0</v>
      </c>
      <c r="T3127" s="126">
        <f t="shared" si="701"/>
        <v>0</v>
      </c>
    </row>
    <row r="3128" outlineLevel="1" spans="1:20">
      <c r="A3128" s="185" t="s">
        <v>7041</v>
      </c>
      <c r="B3128" s="172" t="s">
        <v>7042</v>
      </c>
      <c r="C3128" s="72" t="s">
        <v>350</v>
      </c>
      <c r="D3128" s="73"/>
      <c r="E3128" s="75">
        <v>1271.71</v>
      </c>
      <c r="F3128" s="75">
        <f t="shared" si="699"/>
        <v>1271.71</v>
      </c>
      <c r="G3128" s="75">
        <f t="shared" si="694"/>
        <v>1017.368</v>
      </c>
      <c r="H3128" s="76">
        <v>73</v>
      </c>
      <c r="I3128" s="72"/>
      <c r="J3128" s="72"/>
      <c r="K3128" s="75" t="str">
        <f t="shared" si="698"/>
        <v/>
      </c>
      <c r="L3128" s="72">
        <v>1</v>
      </c>
      <c r="M3128" s="72">
        <v>20</v>
      </c>
      <c r="N3128" s="109" t="s">
        <v>351</v>
      </c>
      <c r="O3128" s="149" t="s">
        <v>6908</v>
      </c>
      <c r="P3128" s="262">
        <v>4620105827782</v>
      </c>
      <c r="Q3128" s="137">
        <v>14.8</v>
      </c>
      <c r="R3128" s="138">
        <v>0.0685536</v>
      </c>
      <c r="S3128" s="125">
        <f t="shared" si="700"/>
        <v>0</v>
      </c>
      <c r="T3128" s="126">
        <f t="shared" si="701"/>
        <v>0</v>
      </c>
    </row>
    <row r="3129" outlineLevel="1" spans="1:20">
      <c r="A3129" s="185" t="s">
        <v>7043</v>
      </c>
      <c r="B3129" s="172" t="s">
        <v>7044</v>
      </c>
      <c r="C3129" s="72" t="s">
        <v>350</v>
      </c>
      <c r="D3129" s="73"/>
      <c r="E3129" s="75">
        <v>1573.09</v>
      </c>
      <c r="F3129" s="75">
        <f t="shared" si="699"/>
        <v>1573.09</v>
      </c>
      <c r="G3129" s="75">
        <f t="shared" si="694"/>
        <v>1258.472</v>
      </c>
      <c r="H3129" s="76">
        <v>263</v>
      </c>
      <c r="I3129" s="72"/>
      <c r="J3129" s="72"/>
      <c r="K3129" s="75" t="str">
        <f t="shared" si="698"/>
        <v/>
      </c>
      <c r="L3129" s="72">
        <v>1</v>
      </c>
      <c r="M3129" s="72">
        <v>20</v>
      </c>
      <c r="N3129" s="109" t="s">
        <v>351</v>
      </c>
      <c r="O3129" s="149" t="s">
        <v>6908</v>
      </c>
      <c r="P3129" s="262">
        <v>4620105827799</v>
      </c>
      <c r="Q3129" s="137">
        <v>14.8</v>
      </c>
      <c r="R3129" s="138">
        <v>0.4113216</v>
      </c>
      <c r="S3129" s="125">
        <f t="shared" si="700"/>
        <v>0</v>
      </c>
      <c r="T3129" s="126">
        <f t="shared" si="701"/>
        <v>0</v>
      </c>
    </row>
    <row r="3130" outlineLevel="1" spans="1:20">
      <c r="A3130" s="185" t="s">
        <v>7045</v>
      </c>
      <c r="B3130" s="172" t="s">
        <v>7046</v>
      </c>
      <c r="C3130" s="72" t="s">
        <v>350</v>
      </c>
      <c r="D3130" s="73"/>
      <c r="E3130" s="75">
        <v>1573.09</v>
      </c>
      <c r="F3130" s="75">
        <f t="shared" si="699"/>
        <v>1573.09</v>
      </c>
      <c r="G3130" s="75">
        <f t="shared" si="694"/>
        <v>1258.472</v>
      </c>
      <c r="H3130" s="76">
        <v>196</v>
      </c>
      <c r="I3130" s="72"/>
      <c r="J3130" s="72"/>
      <c r="K3130" s="75" t="str">
        <f t="shared" si="698"/>
        <v/>
      </c>
      <c r="L3130" s="72">
        <v>1</v>
      </c>
      <c r="M3130" s="72">
        <v>20</v>
      </c>
      <c r="N3130" s="109" t="s">
        <v>351</v>
      </c>
      <c r="O3130" s="149" t="s">
        <v>6908</v>
      </c>
      <c r="P3130" s="262">
        <v>4620105827805</v>
      </c>
      <c r="Q3130" s="137">
        <v>14.8</v>
      </c>
      <c r="R3130" s="138">
        <v>0.57128</v>
      </c>
      <c r="S3130" s="125">
        <f t="shared" si="700"/>
        <v>0</v>
      </c>
      <c r="T3130" s="126">
        <f t="shared" si="701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8"/>
        <v/>
      </c>
      <c r="L3131" s="72"/>
      <c r="M3131" s="72"/>
      <c r="N3131" s="109"/>
      <c r="O3131" s="149"/>
      <c r="P3131" s="262"/>
      <c r="Q3131" s="137"/>
      <c r="R3131" s="138"/>
      <c r="S3131" s="125"/>
      <c r="T3131" s="126"/>
    </row>
    <row r="3132" outlineLevel="1" spans="1:20">
      <c r="A3132" s="185" t="s">
        <v>7047</v>
      </c>
      <c r="B3132" s="172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4"/>
        <v>236.216</v>
      </c>
      <c r="H3132" s="76">
        <v>683</v>
      </c>
      <c r="I3132" s="72"/>
      <c r="J3132" s="72"/>
      <c r="K3132" s="75" t="str">
        <f t="shared" si="698"/>
        <v/>
      </c>
      <c r="L3132" s="72">
        <v>3</v>
      </c>
      <c r="M3132" s="72">
        <v>108</v>
      </c>
      <c r="N3132" s="109" t="s">
        <v>351</v>
      </c>
      <c r="O3132" s="149" t="s">
        <v>7049</v>
      </c>
      <c r="P3132" s="262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5" t="s">
        <v>7050</v>
      </c>
      <c r="B3133" s="172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4"/>
        <v>402.968</v>
      </c>
      <c r="H3133" s="76">
        <v>987</v>
      </c>
      <c r="I3133" s="72"/>
      <c r="J3133" s="72"/>
      <c r="K3133" s="75" t="str">
        <f t="shared" si="698"/>
        <v/>
      </c>
      <c r="L3133" s="72">
        <v>3</v>
      </c>
      <c r="M3133" s="72">
        <v>72</v>
      </c>
      <c r="N3133" s="109" t="s">
        <v>351</v>
      </c>
      <c r="O3133" s="149" t="s">
        <v>7049</v>
      </c>
      <c r="P3133" s="262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5" t="s">
        <v>7052</v>
      </c>
      <c r="B3134" s="172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4"/>
        <v>604.52</v>
      </c>
      <c r="H3134" s="76">
        <v>595</v>
      </c>
      <c r="I3134" s="72"/>
      <c r="J3134" s="72"/>
      <c r="K3134" s="75" t="str">
        <f t="shared" si="698"/>
        <v/>
      </c>
      <c r="L3134" s="72">
        <v>1</v>
      </c>
      <c r="M3134" s="72">
        <v>30</v>
      </c>
      <c r="N3134" s="109" t="s">
        <v>351</v>
      </c>
      <c r="O3134" s="149" t="s">
        <v>7049</v>
      </c>
      <c r="P3134" s="262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8" t="s">
        <v>7054</v>
      </c>
      <c r="B3135" s="172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4"/>
        <v>1146.624</v>
      </c>
      <c r="H3135" s="76">
        <v>290</v>
      </c>
      <c r="I3135" s="72"/>
      <c r="J3135" s="72"/>
      <c r="K3135" s="75" t="str">
        <f t="shared" si="698"/>
        <v/>
      </c>
      <c r="L3135" s="72">
        <v>1</v>
      </c>
      <c r="M3135" s="72">
        <v>24</v>
      </c>
      <c r="N3135" s="109" t="s">
        <v>351</v>
      </c>
      <c r="O3135" s="149" t="s">
        <v>7049</v>
      </c>
      <c r="P3135" s="262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8" t="s">
        <v>7056</v>
      </c>
      <c r="B3136" s="172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4"/>
        <v>1425.648</v>
      </c>
      <c r="H3136" s="78"/>
      <c r="I3136" s="72"/>
      <c r="J3136" s="72"/>
      <c r="K3136" s="75" t="str">
        <f t="shared" si="698"/>
        <v/>
      </c>
      <c r="L3136" s="72">
        <v>1</v>
      </c>
      <c r="M3136" s="72">
        <v>18</v>
      </c>
      <c r="N3136" s="109" t="s">
        <v>351</v>
      </c>
      <c r="O3136" s="149" t="s">
        <v>7049</v>
      </c>
      <c r="P3136" s="262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8"/>
        <v/>
      </c>
      <c r="L3137" s="72"/>
      <c r="M3137" s="72"/>
      <c r="N3137" s="109"/>
      <c r="O3137" s="149"/>
      <c r="P3137" s="262"/>
      <c r="Q3137" s="137"/>
      <c r="R3137" s="138"/>
      <c r="S3137" s="125"/>
      <c r="T3137" s="126"/>
    </row>
    <row r="3138" outlineLevel="1" spans="1:20">
      <c r="A3138" s="185" t="s">
        <v>7058</v>
      </c>
      <c r="B3138" s="172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4"/>
        <v>336.104</v>
      </c>
      <c r="H3138" s="76">
        <v>244</v>
      </c>
      <c r="I3138" s="72"/>
      <c r="J3138" s="72"/>
      <c r="K3138" s="75" t="str">
        <f t="shared" si="698"/>
        <v/>
      </c>
      <c r="L3138" s="72">
        <v>1</v>
      </c>
      <c r="M3138" s="72">
        <v>50</v>
      </c>
      <c r="N3138" s="109" t="s">
        <v>351</v>
      </c>
      <c r="O3138" s="149" t="s">
        <v>7060</v>
      </c>
      <c r="P3138" s="262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8"/>
        <v/>
      </c>
      <c r="L3139" s="72"/>
      <c r="M3139" s="72"/>
      <c r="N3139" s="109"/>
      <c r="O3139" s="149"/>
      <c r="P3139" s="262"/>
      <c r="Q3139" s="137"/>
      <c r="R3139" s="138"/>
      <c r="S3139" s="125"/>
      <c r="T3139" s="126"/>
    </row>
    <row r="3140" outlineLevel="1" spans="1:20">
      <c r="A3140" s="269" t="s">
        <v>7062</v>
      </c>
      <c r="B3140" s="172" t="s">
        <v>7063</v>
      </c>
      <c r="C3140" s="72" t="s">
        <v>350</v>
      </c>
      <c r="D3140" s="73"/>
      <c r="E3140" s="75">
        <v>8125.76</v>
      </c>
      <c r="F3140" s="75">
        <f t="shared" ref="F3140:F3147" si="702">E3140-E3140*$G$2%</f>
        <v>8125.76</v>
      </c>
      <c r="G3140" s="75">
        <f t="shared" ref="G3140:G3147" si="703">E3140-(20*E3140/100)</f>
        <v>6500.608</v>
      </c>
      <c r="H3140" s="78"/>
      <c r="I3140" s="72"/>
      <c r="J3140" s="72"/>
      <c r="K3140" s="75" t="str">
        <f t="shared" si="698"/>
        <v/>
      </c>
      <c r="L3140" s="72">
        <v>1</v>
      </c>
      <c r="M3140" s="72"/>
      <c r="N3140" s="109"/>
      <c r="O3140" s="149" t="s">
        <v>6584</v>
      </c>
      <c r="P3140" s="262">
        <v>4620105829441</v>
      </c>
      <c r="Q3140" s="137"/>
      <c r="R3140" s="138"/>
      <c r="S3140" s="125"/>
      <c r="T3140" s="126"/>
    </row>
    <row r="3141" outlineLevel="1" spans="1:20">
      <c r="A3141" s="269" t="s">
        <v>7064</v>
      </c>
      <c r="B3141" s="172" t="s">
        <v>7065</v>
      </c>
      <c r="C3141" s="72" t="s">
        <v>350</v>
      </c>
      <c r="D3141" s="73"/>
      <c r="E3141" s="75">
        <v>9128.94</v>
      </c>
      <c r="F3141" s="75">
        <f t="shared" si="702"/>
        <v>9128.94</v>
      </c>
      <c r="G3141" s="75">
        <f t="shared" si="703"/>
        <v>7303.152</v>
      </c>
      <c r="H3141" s="78"/>
      <c r="I3141" s="72"/>
      <c r="J3141" s="72"/>
      <c r="K3141" s="75" t="str">
        <f t="shared" si="698"/>
        <v/>
      </c>
      <c r="L3141" s="72">
        <v>1</v>
      </c>
      <c r="M3141" s="72"/>
      <c r="N3141" s="109"/>
      <c r="O3141" s="149" t="s">
        <v>6584</v>
      </c>
      <c r="P3141" s="262">
        <v>4620105829519</v>
      </c>
      <c r="Q3141" s="137"/>
      <c r="R3141" s="138"/>
      <c r="S3141" s="125"/>
      <c r="T3141" s="126"/>
    </row>
    <row r="3142" outlineLevel="1" spans="1:20">
      <c r="A3142" s="269" t="s">
        <v>7066</v>
      </c>
      <c r="B3142" s="172" t="s">
        <v>7067</v>
      </c>
      <c r="C3142" s="72" t="s">
        <v>350</v>
      </c>
      <c r="D3142" s="73"/>
      <c r="E3142" s="75">
        <v>17933.76</v>
      </c>
      <c r="F3142" s="75">
        <f t="shared" si="702"/>
        <v>17933.76</v>
      </c>
      <c r="G3142" s="75">
        <f t="shared" si="703"/>
        <v>14347.008</v>
      </c>
      <c r="H3142" s="78"/>
      <c r="I3142" s="72"/>
      <c r="J3142" s="72"/>
      <c r="K3142" s="75" t="str">
        <f t="shared" si="698"/>
        <v/>
      </c>
      <c r="L3142" s="72">
        <v>1</v>
      </c>
      <c r="M3142" s="72"/>
      <c r="N3142" s="109"/>
      <c r="O3142" s="149" t="s">
        <v>6584</v>
      </c>
      <c r="P3142" s="262">
        <v>4620105829526</v>
      </c>
      <c r="Q3142" s="137"/>
      <c r="R3142" s="138"/>
      <c r="S3142" s="125"/>
      <c r="T3142" s="126"/>
    </row>
    <row r="3143" outlineLevel="1" spans="1:20">
      <c r="A3143" s="269" t="s">
        <v>7068</v>
      </c>
      <c r="B3143" s="172" t="s">
        <v>7069</v>
      </c>
      <c r="C3143" s="72" t="s">
        <v>350</v>
      </c>
      <c r="D3143" s="73"/>
      <c r="E3143" s="75">
        <v>18993.28</v>
      </c>
      <c r="F3143" s="75">
        <f t="shared" si="702"/>
        <v>18993.28</v>
      </c>
      <c r="G3143" s="75">
        <f t="shared" si="703"/>
        <v>15194.624</v>
      </c>
      <c r="H3143" s="78"/>
      <c r="I3143" s="72"/>
      <c r="J3143" s="72"/>
      <c r="K3143" s="75" t="str">
        <f t="shared" si="698"/>
        <v/>
      </c>
      <c r="L3143" s="72">
        <v>1</v>
      </c>
      <c r="M3143" s="72"/>
      <c r="N3143" s="109"/>
      <c r="O3143" s="149" t="s">
        <v>6584</v>
      </c>
      <c r="P3143" s="262">
        <v>4620105829557</v>
      </c>
      <c r="Q3143" s="137"/>
      <c r="R3143" s="138"/>
      <c r="S3143" s="125"/>
      <c r="T3143" s="126"/>
    </row>
    <row r="3144" outlineLevel="1" spans="1:20">
      <c r="A3144" s="269" t="s">
        <v>7070</v>
      </c>
      <c r="B3144" s="172" t="s">
        <v>7071</v>
      </c>
      <c r="C3144" s="72" t="s">
        <v>350</v>
      </c>
      <c r="D3144" s="73"/>
      <c r="E3144" s="75">
        <v>21085.19</v>
      </c>
      <c r="F3144" s="75">
        <f t="shared" si="702"/>
        <v>21085.19</v>
      </c>
      <c r="G3144" s="75">
        <f t="shared" si="703"/>
        <v>16868.152</v>
      </c>
      <c r="H3144" s="78"/>
      <c r="I3144" s="72"/>
      <c r="J3144" s="72"/>
      <c r="K3144" s="75" t="str">
        <f t="shared" si="698"/>
        <v/>
      </c>
      <c r="L3144" s="72">
        <v>1</v>
      </c>
      <c r="M3144" s="72"/>
      <c r="N3144" s="109"/>
      <c r="O3144" s="149" t="s">
        <v>6584</v>
      </c>
      <c r="P3144" s="262">
        <v>4620105829564</v>
      </c>
      <c r="Q3144" s="137"/>
      <c r="R3144" s="138"/>
      <c r="S3144" s="125"/>
      <c r="T3144" s="126"/>
    </row>
    <row r="3145" outlineLevel="1" spans="1:20">
      <c r="A3145" s="269" t="s">
        <v>7072</v>
      </c>
      <c r="B3145" s="172" t="s">
        <v>7073</v>
      </c>
      <c r="C3145" s="72" t="s">
        <v>350</v>
      </c>
      <c r="D3145" s="73"/>
      <c r="E3145" s="75">
        <v>22758.78</v>
      </c>
      <c r="F3145" s="75">
        <f t="shared" si="702"/>
        <v>22758.78</v>
      </c>
      <c r="G3145" s="75">
        <f t="shared" si="703"/>
        <v>18207.024</v>
      </c>
      <c r="H3145" s="78"/>
      <c r="I3145" s="72"/>
      <c r="J3145" s="72"/>
      <c r="K3145" s="75" t="str">
        <f t="shared" si="698"/>
        <v/>
      </c>
      <c r="L3145" s="72">
        <v>1</v>
      </c>
      <c r="M3145" s="72"/>
      <c r="N3145" s="109"/>
      <c r="O3145" s="149" t="s">
        <v>6584</v>
      </c>
      <c r="P3145" s="262">
        <v>4620105829571</v>
      </c>
      <c r="Q3145" s="137"/>
      <c r="R3145" s="138"/>
      <c r="S3145" s="125"/>
      <c r="T3145" s="126"/>
    </row>
    <row r="3146" outlineLevel="1" spans="1:20">
      <c r="A3146" s="269" t="s">
        <v>7074</v>
      </c>
      <c r="B3146" s="172" t="s">
        <v>7075</v>
      </c>
      <c r="C3146" s="72" t="s">
        <v>350</v>
      </c>
      <c r="D3146" s="73"/>
      <c r="E3146" s="75">
        <v>25137.19</v>
      </c>
      <c r="F3146" s="75">
        <f t="shared" si="702"/>
        <v>25137.19</v>
      </c>
      <c r="G3146" s="75">
        <f t="shared" si="703"/>
        <v>20109.752</v>
      </c>
      <c r="H3146" s="78"/>
      <c r="I3146" s="72"/>
      <c r="J3146" s="72"/>
      <c r="K3146" s="75" t="str">
        <f t="shared" si="698"/>
        <v/>
      </c>
      <c r="L3146" s="72">
        <v>1</v>
      </c>
      <c r="M3146" s="72"/>
      <c r="N3146" s="109"/>
      <c r="O3146" s="149" t="s">
        <v>6584</v>
      </c>
      <c r="P3146" s="262">
        <v>4620105829601</v>
      </c>
      <c r="Q3146" s="137"/>
      <c r="R3146" s="138"/>
      <c r="S3146" s="125"/>
      <c r="T3146" s="126"/>
    </row>
    <row r="3147" outlineLevel="1" spans="1:20">
      <c r="A3147" s="269" t="s">
        <v>7076</v>
      </c>
      <c r="B3147" s="172" t="s">
        <v>7077</v>
      </c>
      <c r="C3147" s="72" t="s">
        <v>350</v>
      </c>
      <c r="D3147" s="73"/>
      <c r="E3147" s="75">
        <v>24739.46</v>
      </c>
      <c r="F3147" s="75">
        <f t="shared" si="702"/>
        <v>24739.46</v>
      </c>
      <c r="G3147" s="75">
        <f t="shared" si="703"/>
        <v>19791.568</v>
      </c>
      <c r="H3147" s="78"/>
      <c r="I3147" s="72"/>
      <c r="J3147" s="72"/>
      <c r="K3147" s="75" t="str">
        <f t="shared" si="698"/>
        <v/>
      </c>
      <c r="L3147" s="72">
        <v>1</v>
      </c>
      <c r="M3147" s="72"/>
      <c r="N3147" s="109"/>
      <c r="O3147" s="149" t="s">
        <v>6584</v>
      </c>
      <c r="P3147" s="262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8"/>
        <v/>
      </c>
      <c r="L3148" s="72"/>
      <c r="M3148" s="72"/>
      <c r="N3148" s="109"/>
      <c r="O3148" s="149"/>
      <c r="P3148" s="262"/>
      <c r="Q3148" s="137"/>
      <c r="R3148" s="138"/>
      <c r="S3148" s="125"/>
      <c r="T3148" s="126"/>
    </row>
    <row r="3149" outlineLevel="1" spans="1:20">
      <c r="A3149" s="269" t="s">
        <v>7078</v>
      </c>
      <c r="B3149" s="172" t="s">
        <v>7079</v>
      </c>
      <c r="C3149" s="72" t="s">
        <v>350</v>
      </c>
      <c r="D3149" s="73"/>
      <c r="E3149" s="75">
        <v>2826.46</v>
      </c>
      <c r="F3149" s="75">
        <f t="shared" ref="F3149:F3160" si="704">E3149-E3149*$G$2%</f>
        <v>2826.46</v>
      </c>
      <c r="G3149" s="75">
        <f t="shared" ref="G3149:G3160" si="705">E3149-(20*E3149/100)</f>
        <v>2261.168</v>
      </c>
      <c r="H3149" s="76">
        <v>406</v>
      </c>
      <c r="I3149" s="72"/>
      <c r="J3149" s="72"/>
      <c r="K3149" s="75" t="str">
        <f t="shared" si="698"/>
        <v/>
      </c>
      <c r="L3149" s="72">
        <v>1</v>
      </c>
      <c r="M3149" s="72">
        <v>12</v>
      </c>
      <c r="N3149" s="109" t="s">
        <v>351</v>
      </c>
      <c r="O3149" s="149" t="s">
        <v>7080</v>
      </c>
      <c r="P3149" s="262">
        <v>4620105829625</v>
      </c>
      <c r="Q3149" s="137">
        <v>11.92</v>
      </c>
      <c r="R3149" s="138">
        <v>0.03053</v>
      </c>
      <c r="S3149" s="125">
        <f t="shared" ref="S3149:S3160" si="706">Q3149/M3149*D3149</f>
        <v>0</v>
      </c>
      <c r="T3149" s="126">
        <f t="shared" ref="T3149:T3160" si="707">R3149/M3149*D3149</f>
        <v>0</v>
      </c>
    </row>
    <row r="3150" outlineLevel="1" spans="1:20">
      <c r="A3150" s="269" t="s">
        <v>7081</v>
      </c>
      <c r="B3150" s="172" t="s">
        <v>7082</v>
      </c>
      <c r="C3150" s="72" t="s">
        <v>350</v>
      </c>
      <c r="D3150" s="73"/>
      <c r="E3150" s="75">
        <v>9016.68</v>
      </c>
      <c r="F3150" s="75">
        <f t="shared" si="704"/>
        <v>9016.68</v>
      </c>
      <c r="G3150" s="75">
        <f t="shared" si="705"/>
        <v>7213.344</v>
      </c>
      <c r="H3150" s="76">
        <v>402</v>
      </c>
      <c r="I3150" s="72"/>
      <c r="J3150" s="72"/>
      <c r="K3150" s="75" t="str">
        <f t="shared" si="698"/>
        <v/>
      </c>
      <c r="L3150" s="72">
        <v>1</v>
      </c>
      <c r="M3150" s="72">
        <v>6</v>
      </c>
      <c r="N3150" s="109" t="s">
        <v>351</v>
      </c>
      <c r="O3150" s="149" t="s">
        <v>7080</v>
      </c>
      <c r="P3150" s="262">
        <v>4620105829632</v>
      </c>
      <c r="Q3150" s="137">
        <v>15.02</v>
      </c>
      <c r="R3150" s="138">
        <v>0.040014</v>
      </c>
      <c r="S3150" s="125">
        <f t="shared" si="706"/>
        <v>0</v>
      </c>
      <c r="T3150" s="126">
        <f t="shared" si="707"/>
        <v>0</v>
      </c>
    </row>
    <row r="3151" outlineLevel="1" spans="1:20">
      <c r="A3151" s="269" t="s">
        <v>7083</v>
      </c>
      <c r="B3151" s="172" t="s">
        <v>7084</v>
      </c>
      <c r="C3151" s="72" t="s">
        <v>350</v>
      </c>
      <c r="D3151" s="73"/>
      <c r="E3151" s="75">
        <v>12860.58</v>
      </c>
      <c r="F3151" s="75">
        <f t="shared" si="704"/>
        <v>12860.58</v>
      </c>
      <c r="G3151" s="75">
        <f t="shared" si="705"/>
        <v>10288.464</v>
      </c>
      <c r="H3151" s="76">
        <v>400</v>
      </c>
      <c r="I3151" s="72"/>
      <c r="J3151" s="72"/>
      <c r="K3151" s="75" t="str">
        <f t="shared" si="698"/>
        <v/>
      </c>
      <c r="L3151" s="72">
        <v>1</v>
      </c>
      <c r="M3151" s="72">
        <v>4</v>
      </c>
      <c r="N3151" s="109" t="s">
        <v>351</v>
      </c>
      <c r="O3151" s="149" t="s">
        <v>7080</v>
      </c>
      <c r="P3151" s="262">
        <v>4620105829649</v>
      </c>
      <c r="Q3151" s="137">
        <v>15.52</v>
      </c>
      <c r="R3151" s="138">
        <v>0.03864</v>
      </c>
      <c r="S3151" s="125">
        <f t="shared" si="706"/>
        <v>0</v>
      </c>
      <c r="T3151" s="126">
        <f t="shared" si="707"/>
        <v>0</v>
      </c>
    </row>
    <row r="3152" outlineLevel="1" spans="1:20">
      <c r="A3152" s="269" t="s">
        <v>7085</v>
      </c>
      <c r="B3152" s="172" t="s">
        <v>7086</v>
      </c>
      <c r="C3152" s="72" t="s">
        <v>350</v>
      </c>
      <c r="D3152" s="73"/>
      <c r="E3152" s="75">
        <v>16875.25</v>
      </c>
      <c r="F3152" s="75">
        <f t="shared" si="704"/>
        <v>16875.25</v>
      </c>
      <c r="G3152" s="75">
        <f t="shared" si="705"/>
        <v>13500.2</v>
      </c>
      <c r="H3152" s="76">
        <v>300</v>
      </c>
      <c r="I3152" s="72"/>
      <c r="J3152" s="72"/>
      <c r="K3152" s="75" t="str">
        <f t="shared" si="698"/>
        <v/>
      </c>
      <c r="L3152" s="72">
        <v>1</v>
      </c>
      <c r="M3152" s="72">
        <v>3</v>
      </c>
      <c r="N3152" s="109" t="s">
        <v>351</v>
      </c>
      <c r="O3152" s="149" t="s">
        <v>7080</v>
      </c>
      <c r="P3152" s="262">
        <v>4620105829656</v>
      </c>
      <c r="Q3152" s="137">
        <v>15.92</v>
      </c>
      <c r="R3152" s="138">
        <v>0.03898125</v>
      </c>
      <c r="S3152" s="125">
        <f t="shared" si="706"/>
        <v>0</v>
      </c>
      <c r="T3152" s="126">
        <f t="shared" si="707"/>
        <v>0</v>
      </c>
    </row>
    <row r="3153" outlineLevel="1" spans="1:20">
      <c r="A3153" s="269" t="s">
        <v>7087</v>
      </c>
      <c r="B3153" s="172" t="s">
        <v>7088</v>
      </c>
      <c r="C3153" s="72" t="s">
        <v>350</v>
      </c>
      <c r="D3153" s="73"/>
      <c r="E3153" s="75">
        <v>3015.24</v>
      </c>
      <c r="F3153" s="75">
        <f t="shared" si="704"/>
        <v>3015.24</v>
      </c>
      <c r="G3153" s="75">
        <f t="shared" si="705"/>
        <v>2412.192</v>
      </c>
      <c r="H3153" s="76">
        <v>299</v>
      </c>
      <c r="I3153" s="72"/>
      <c r="J3153" s="72"/>
      <c r="K3153" s="75" t="str">
        <f t="shared" si="698"/>
        <v/>
      </c>
      <c r="L3153" s="72">
        <v>1</v>
      </c>
      <c r="M3153" s="72">
        <v>18</v>
      </c>
      <c r="N3153" s="109" t="s">
        <v>351</v>
      </c>
      <c r="O3153" s="149" t="s">
        <v>7080</v>
      </c>
      <c r="P3153" s="262">
        <v>4620105829687</v>
      </c>
      <c r="Q3153" s="137">
        <v>15.1</v>
      </c>
      <c r="R3153" s="138">
        <v>0.0567</v>
      </c>
      <c r="S3153" s="125">
        <f t="shared" si="706"/>
        <v>0</v>
      </c>
      <c r="T3153" s="126">
        <f t="shared" si="707"/>
        <v>0</v>
      </c>
    </row>
    <row r="3154" outlineLevel="1" spans="1:20">
      <c r="A3154" s="269" t="s">
        <v>7089</v>
      </c>
      <c r="B3154" s="172" t="s">
        <v>7090</v>
      </c>
      <c r="C3154" s="72" t="s">
        <v>350</v>
      </c>
      <c r="D3154" s="73"/>
      <c r="E3154" s="75">
        <v>8029.43</v>
      </c>
      <c r="F3154" s="75">
        <f t="shared" si="704"/>
        <v>8029.43</v>
      </c>
      <c r="G3154" s="75">
        <f t="shared" si="705"/>
        <v>6423.544</v>
      </c>
      <c r="H3154" s="76">
        <v>150</v>
      </c>
      <c r="I3154" s="72"/>
      <c r="J3154" s="72"/>
      <c r="K3154" s="75" t="str">
        <f t="shared" si="698"/>
        <v/>
      </c>
      <c r="L3154" s="72">
        <v>1</v>
      </c>
      <c r="M3154" s="72">
        <v>6</v>
      </c>
      <c r="N3154" s="109" t="s">
        <v>351</v>
      </c>
      <c r="O3154" s="149" t="s">
        <v>7080</v>
      </c>
      <c r="P3154" s="262">
        <v>4620105829694</v>
      </c>
      <c r="Q3154" s="137">
        <v>16.2</v>
      </c>
      <c r="R3154" s="138">
        <v>0.061425</v>
      </c>
      <c r="S3154" s="125">
        <f t="shared" si="706"/>
        <v>0</v>
      </c>
      <c r="T3154" s="126">
        <f t="shared" si="707"/>
        <v>0</v>
      </c>
    </row>
    <row r="3155" outlineLevel="1" spans="1:20">
      <c r="A3155" s="269" t="s">
        <v>7091</v>
      </c>
      <c r="B3155" s="172" t="s">
        <v>7092</v>
      </c>
      <c r="C3155" s="72" t="s">
        <v>350</v>
      </c>
      <c r="D3155" s="73"/>
      <c r="E3155" s="75">
        <v>11851.19</v>
      </c>
      <c r="F3155" s="75">
        <f t="shared" si="704"/>
        <v>11851.19</v>
      </c>
      <c r="G3155" s="75">
        <f t="shared" si="705"/>
        <v>9480.952</v>
      </c>
      <c r="H3155" s="76">
        <v>100</v>
      </c>
      <c r="I3155" s="72"/>
      <c r="J3155" s="72"/>
      <c r="K3155" s="75" t="str">
        <f t="shared" si="698"/>
        <v/>
      </c>
      <c r="L3155" s="72">
        <v>1</v>
      </c>
      <c r="M3155" s="72">
        <v>4</v>
      </c>
      <c r="N3155" s="109" t="s">
        <v>351</v>
      </c>
      <c r="O3155" s="149" t="s">
        <v>7080</v>
      </c>
      <c r="P3155" s="262">
        <v>4620105829700</v>
      </c>
      <c r="Q3155" s="137">
        <v>16.2</v>
      </c>
      <c r="R3155" s="138">
        <v>0.0686205</v>
      </c>
      <c r="S3155" s="125">
        <f t="shared" si="706"/>
        <v>0</v>
      </c>
      <c r="T3155" s="126">
        <f t="shared" si="707"/>
        <v>0</v>
      </c>
    </row>
    <row r="3156" outlineLevel="1" spans="1:20">
      <c r="A3156" s="269" t="s">
        <v>7093</v>
      </c>
      <c r="B3156" s="172" t="s">
        <v>7094</v>
      </c>
      <c r="C3156" s="72" t="s">
        <v>350</v>
      </c>
      <c r="D3156" s="73"/>
      <c r="E3156" s="75">
        <v>17255.17</v>
      </c>
      <c r="F3156" s="75">
        <f t="shared" si="704"/>
        <v>17255.17</v>
      </c>
      <c r="G3156" s="75">
        <f t="shared" si="705"/>
        <v>13804.136</v>
      </c>
      <c r="H3156" s="76">
        <v>48</v>
      </c>
      <c r="I3156" s="72"/>
      <c r="J3156" s="72"/>
      <c r="K3156" s="75" t="str">
        <f t="shared" si="698"/>
        <v/>
      </c>
      <c r="L3156" s="72">
        <v>1</v>
      </c>
      <c r="M3156" s="72">
        <v>2</v>
      </c>
      <c r="N3156" s="109" t="s">
        <v>351</v>
      </c>
      <c r="O3156" s="149" t="s">
        <v>7080</v>
      </c>
      <c r="P3156" s="262">
        <v>4620105829717</v>
      </c>
      <c r="Q3156" s="137">
        <v>11.2</v>
      </c>
      <c r="R3156" s="138">
        <v>0.0459885</v>
      </c>
      <c r="S3156" s="125">
        <f t="shared" si="706"/>
        <v>0</v>
      </c>
      <c r="T3156" s="126">
        <f t="shared" si="707"/>
        <v>0</v>
      </c>
    </row>
    <row r="3157" outlineLevel="1" spans="1:20">
      <c r="A3157" s="269" t="s">
        <v>7095</v>
      </c>
      <c r="B3157" s="172" t="s">
        <v>7096</v>
      </c>
      <c r="C3157" s="72" t="s">
        <v>350</v>
      </c>
      <c r="D3157" s="73"/>
      <c r="E3157" s="75">
        <v>1002.7</v>
      </c>
      <c r="F3157" s="75">
        <f t="shared" si="704"/>
        <v>1002.7</v>
      </c>
      <c r="G3157" s="75">
        <f t="shared" si="705"/>
        <v>802.16</v>
      </c>
      <c r="H3157" s="78"/>
      <c r="I3157" s="72"/>
      <c r="J3157" s="72"/>
      <c r="K3157" s="75" t="str">
        <f t="shared" si="698"/>
        <v/>
      </c>
      <c r="L3157" s="72">
        <v>1</v>
      </c>
      <c r="M3157" s="72">
        <v>20</v>
      </c>
      <c r="N3157" s="109"/>
      <c r="O3157" s="149" t="s">
        <v>7080</v>
      </c>
      <c r="P3157" s="262">
        <v>4620105829663</v>
      </c>
      <c r="Q3157" s="137"/>
      <c r="R3157" s="138"/>
      <c r="S3157" s="125">
        <f t="shared" si="706"/>
        <v>0</v>
      </c>
      <c r="T3157" s="126">
        <f t="shared" si="707"/>
        <v>0</v>
      </c>
    </row>
    <row r="3158" outlineLevel="1" spans="1:20">
      <c r="A3158" s="269" t="s">
        <v>7097</v>
      </c>
      <c r="B3158" s="172" t="s">
        <v>7098</v>
      </c>
      <c r="C3158" s="72" t="s">
        <v>350</v>
      </c>
      <c r="D3158" s="73"/>
      <c r="E3158" s="75">
        <v>2785.39</v>
      </c>
      <c r="F3158" s="75">
        <f t="shared" si="704"/>
        <v>2785.39</v>
      </c>
      <c r="G3158" s="75">
        <f t="shared" si="705"/>
        <v>2228.312</v>
      </c>
      <c r="H3158" s="78"/>
      <c r="I3158" s="72"/>
      <c r="J3158" s="72"/>
      <c r="K3158" s="75" t="str">
        <f t="shared" si="698"/>
        <v/>
      </c>
      <c r="L3158" s="72">
        <v>1</v>
      </c>
      <c r="M3158" s="72">
        <v>16</v>
      </c>
      <c r="N3158" s="109"/>
      <c r="O3158" s="149" t="s">
        <v>7080</v>
      </c>
      <c r="P3158" s="262">
        <v>4620105829670</v>
      </c>
      <c r="Q3158" s="137"/>
      <c r="R3158" s="138"/>
      <c r="S3158" s="125">
        <f t="shared" si="706"/>
        <v>0</v>
      </c>
      <c r="T3158" s="126">
        <f t="shared" si="707"/>
        <v>0</v>
      </c>
    </row>
    <row r="3159" outlineLevel="1" spans="1:20">
      <c r="A3159" s="269" t="s">
        <v>7099</v>
      </c>
      <c r="B3159" s="172" t="s">
        <v>7100</v>
      </c>
      <c r="C3159" s="72" t="s">
        <v>350</v>
      </c>
      <c r="D3159" s="73"/>
      <c r="E3159" s="75">
        <v>4439.82</v>
      </c>
      <c r="F3159" s="75">
        <f t="shared" si="704"/>
        <v>4439.82</v>
      </c>
      <c r="G3159" s="75">
        <f t="shared" si="705"/>
        <v>3551.856</v>
      </c>
      <c r="H3159" s="78"/>
      <c r="I3159" s="72"/>
      <c r="J3159" s="72"/>
      <c r="K3159" s="75" t="str">
        <f t="shared" si="698"/>
        <v/>
      </c>
      <c r="L3159" s="72">
        <v>1</v>
      </c>
      <c r="M3159" s="72">
        <v>10</v>
      </c>
      <c r="N3159" s="109"/>
      <c r="O3159" s="149" t="s">
        <v>7080</v>
      </c>
      <c r="P3159" s="262">
        <v>4620105829588</v>
      </c>
      <c r="Q3159" s="137"/>
      <c r="R3159" s="138"/>
      <c r="S3159" s="125">
        <f t="shared" si="706"/>
        <v>0</v>
      </c>
      <c r="T3159" s="126">
        <f t="shared" si="707"/>
        <v>0</v>
      </c>
    </row>
    <row r="3160" outlineLevel="1" spans="1:20">
      <c r="A3160" s="269" t="s">
        <v>7101</v>
      </c>
      <c r="B3160" s="172" t="s">
        <v>7102</v>
      </c>
      <c r="C3160" s="72" t="s">
        <v>350</v>
      </c>
      <c r="D3160" s="73"/>
      <c r="E3160" s="75">
        <v>5802.5</v>
      </c>
      <c r="F3160" s="75">
        <f t="shared" si="704"/>
        <v>5802.5</v>
      </c>
      <c r="G3160" s="75">
        <f t="shared" si="705"/>
        <v>4642</v>
      </c>
      <c r="H3160" s="78"/>
      <c r="I3160" s="72"/>
      <c r="J3160" s="72"/>
      <c r="K3160" s="75" t="str">
        <f t="shared" si="698"/>
        <v/>
      </c>
      <c r="L3160" s="72">
        <v>1</v>
      </c>
      <c r="M3160" s="72">
        <v>8</v>
      </c>
      <c r="N3160" s="109"/>
      <c r="O3160" s="149" t="s">
        <v>7080</v>
      </c>
      <c r="P3160" s="262">
        <v>4620105829595</v>
      </c>
      <c r="Q3160" s="137"/>
      <c r="R3160" s="138"/>
      <c r="S3160" s="125">
        <f t="shared" si="706"/>
        <v>0</v>
      </c>
      <c r="T3160" s="126">
        <f t="shared" si="707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8"/>
        <v/>
      </c>
      <c r="L3161" s="72"/>
      <c r="M3161" s="72"/>
      <c r="N3161" s="109"/>
      <c r="O3161" s="149"/>
      <c r="P3161" s="262"/>
      <c r="Q3161" s="137"/>
      <c r="R3161" s="138"/>
      <c r="S3161" s="125"/>
      <c r="T3161" s="126"/>
    </row>
    <row r="3162" outlineLevel="1" spans="1:20">
      <c r="A3162" s="185" t="s">
        <v>7103</v>
      </c>
      <c r="B3162" s="172" t="s">
        <v>7104</v>
      </c>
      <c r="C3162" s="72" t="s">
        <v>350</v>
      </c>
      <c r="D3162" s="73"/>
      <c r="E3162" s="75">
        <v>402.82</v>
      </c>
      <c r="F3162" s="75">
        <f t="shared" ref="F3162:F3170" si="708">E3162-E3162*$G$2%</f>
        <v>402.82</v>
      </c>
      <c r="G3162" s="75">
        <f t="shared" ref="G3162:G3170" si="709">E3162-(20*E3162/100)</f>
        <v>322.256</v>
      </c>
      <c r="H3162" s="76">
        <v>339</v>
      </c>
      <c r="I3162" s="72"/>
      <c r="J3162" s="72"/>
      <c r="K3162" s="75" t="str">
        <f t="shared" si="698"/>
        <v/>
      </c>
      <c r="L3162" s="72">
        <v>10</v>
      </c>
      <c r="M3162" s="72">
        <v>400</v>
      </c>
      <c r="N3162" s="109" t="s">
        <v>351</v>
      </c>
      <c r="O3162" s="149" t="s">
        <v>7105</v>
      </c>
      <c r="P3162" s="262">
        <v>4620105829335</v>
      </c>
      <c r="Q3162" s="137">
        <v>26</v>
      </c>
      <c r="R3162" s="138">
        <v>0.047652</v>
      </c>
      <c r="S3162" s="125">
        <f t="shared" ref="S3162:S3170" si="710">Q3162/M3162*D3162</f>
        <v>0</v>
      </c>
      <c r="T3162" s="126">
        <f t="shared" ref="T3162:T3170" si="711">R3162/M3162*D3162</f>
        <v>0</v>
      </c>
    </row>
    <row r="3163" outlineLevel="1" spans="1:20">
      <c r="A3163" s="185" t="s">
        <v>7106</v>
      </c>
      <c r="B3163" s="172" t="s">
        <v>7107</v>
      </c>
      <c r="C3163" s="72" t="s">
        <v>350</v>
      </c>
      <c r="D3163" s="73"/>
      <c r="E3163" s="75">
        <v>806.29</v>
      </c>
      <c r="F3163" s="75">
        <f t="shared" si="708"/>
        <v>806.29</v>
      </c>
      <c r="G3163" s="75">
        <f t="shared" si="709"/>
        <v>645.032</v>
      </c>
      <c r="H3163" s="76">
        <v>149</v>
      </c>
      <c r="I3163" s="72"/>
      <c r="J3163" s="72"/>
      <c r="K3163" s="75" t="str">
        <f t="shared" si="698"/>
        <v/>
      </c>
      <c r="L3163" s="72">
        <v>5</v>
      </c>
      <c r="M3163" s="72">
        <v>200</v>
      </c>
      <c r="N3163" s="109" t="s">
        <v>351</v>
      </c>
      <c r="O3163" s="149" t="s">
        <v>7105</v>
      </c>
      <c r="P3163" s="262">
        <v>4620105829342</v>
      </c>
      <c r="Q3163" s="137">
        <v>26</v>
      </c>
      <c r="R3163" s="138">
        <v>0.047652</v>
      </c>
      <c r="S3163" s="125">
        <f t="shared" si="710"/>
        <v>0</v>
      </c>
      <c r="T3163" s="126">
        <f t="shared" si="711"/>
        <v>0</v>
      </c>
    </row>
    <row r="3164" outlineLevel="1" spans="1:20">
      <c r="A3164" s="185" t="s">
        <v>7108</v>
      </c>
      <c r="B3164" s="172" t="s">
        <v>7109</v>
      </c>
      <c r="C3164" s="72" t="s">
        <v>350</v>
      </c>
      <c r="D3164" s="73"/>
      <c r="E3164" s="75">
        <v>1329.72</v>
      </c>
      <c r="F3164" s="75">
        <f t="shared" si="708"/>
        <v>1329.72</v>
      </c>
      <c r="G3164" s="75">
        <f t="shared" si="709"/>
        <v>1063.776</v>
      </c>
      <c r="H3164" s="76">
        <v>69</v>
      </c>
      <c r="I3164" s="72"/>
      <c r="J3164" s="72"/>
      <c r="K3164" s="75" t="str">
        <f t="shared" si="698"/>
        <v/>
      </c>
      <c r="L3164" s="72">
        <v>3</v>
      </c>
      <c r="M3164" s="72">
        <v>120</v>
      </c>
      <c r="N3164" s="109" t="s">
        <v>351</v>
      </c>
      <c r="O3164" s="149" t="s">
        <v>7105</v>
      </c>
      <c r="P3164" s="262">
        <v>4620105829359</v>
      </c>
      <c r="Q3164" s="137">
        <v>26</v>
      </c>
      <c r="R3164" s="138">
        <v>0.047652</v>
      </c>
      <c r="S3164" s="125">
        <f t="shared" si="710"/>
        <v>0</v>
      </c>
      <c r="T3164" s="126">
        <f t="shared" si="711"/>
        <v>0</v>
      </c>
    </row>
    <row r="3165" outlineLevel="1" spans="1:20">
      <c r="A3165" s="185" t="s">
        <v>7110</v>
      </c>
      <c r="B3165" s="172" t="s">
        <v>7111</v>
      </c>
      <c r="C3165" s="72" t="s">
        <v>350</v>
      </c>
      <c r="D3165" s="73"/>
      <c r="E3165" s="75">
        <v>857.17</v>
      </c>
      <c r="F3165" s="75">
        <f t="shared" si="708"/>
        <v>857.17</v>
      </c>
      <c r="G3165" s="75">
        <f t="shared" si="709"/>
        <v>685.736</v>
      </c>
      <c r="H3165" s="76">
        <v>239</v>
      </c>
      <c r="I3165" s="72"/>
      <c r="J3165" s="72"/>
      <c r="K3165" s="75" t="str">
        <f t="shared" si="698"/>
        <v/>
      </c>
      <c r="L3165" s="72">
        <v>6</v>
      </c>
      <c r="M3165" s="72">
        <v>240</v>
      </c>
      <c r="N3165" s="109" t="s">
        <v>351</v>
      </c>
      <c r="O3165" s="149" t="s">
        <v>7105</v>
      </c>
      <c r="P3165" s="262">
        <v>4620105829366</v>
      </c>
      <c r="Q3165" s="137">
        <v>26</v>
      </c>
      <c r="R3165" s="138">
        <v>0.054808</v>
      </c>
      <c r="S3165" s="125">
        <f t="shared" si="710"/>
        <v>0</v>
      </c>
      <c r="T3165" s="126">
        <f t="shared" si="711"/>
        <v>0</v>
      </c>
    </row>
    <row r="3166" outlineLevel="1" spans="1:20">
      <c r="A3166" s="185" t="s">
        <v>7112</v>
      </c>
      <c r="B3166" s="172" t="s">
        <v>7113</v>
      </c>
      <c r="C3166" s="72" t="s">
        <v>350</v>
      </c>
      <c r="D3166" s="73"/>
      <c r="E3166" s="75">
        <v>1682.03</v>
      </c>
      <c r="F3166" s="75">
        <f t="shared" si="708"/>
        <v>1682.03</v>
      </c>
      <c r="G3166" s="75">
        <f t="shared" si="709"/>
        <v>1345.624</v>
      </c>
      <c r="H3166" s="76">
        <v>119</v>
      </c>
      <c r="I3166" s="72"/>
      <c r="J3166" s="72"/>
      <c r="K3166" s="75" t="str">
        <f t="shared" si="698"/>
        <v/>
      </c>
      <c r="L3166" s="72">
        <v>3</v>
      </c>
      <c r="M3166" s="72">
        <v>120</v>
      </c>
      <c r="N3166" s="109" t="s">
        <v>351</v>
      </c>
      <c r="O3166" s="149" t="s">
        <v>7105</v>
      </c>
      <c r="P3166" s="262">
        <v>4620105829373</v>
      </c>
      <c r="Q3166" s="137">
        <v>26</v>
      </c>
      <c r="R3166" s="138">
        <v>0.054808</v>
      </c>
      <c r="S3166" s="125">
        <f t="shared" si="710"/>
        <v>0</v>
      </c>
      <c r="T3166" s="126">
        <f t="shared" si="711"/>
        <v>0</v>
      </c>
    </row>
    <row r="3167" outlineLevel="1" spans="1:20">
      <c r="A3167" s="185" t="s">
        <v>7114</v>
      </c>
      <c r="B3167" s="172" t="s">
        <v>7115</v>
      </c>
      <c r="C3167" s="72" t="s">
        <v>350</v>
      </c>
      <c r="D3167" s="73"/>
      <c r="E3167" s="75">
        <v>2607.71</v>
      </c>
      <c r="F3167" s="75">
        <f t="shared" si="708"/>
        <v>2607.71</v>
      </c>
      <c r="G3167" s="75">
        <f t="shared" si="709"/>
        <v>2086.168</v>
      </c>
      <c r="H3167" s="76">
        <v>79</v>
      </c>
      <c r="I3167" s="72"/>
      <c r="J3167" s="72"/>
      <c r="K3167" s="75" t="str">
        <f t="shared" si="698"/>
        <v/>
      </c>
      <c r="L3167" s="72">
        <v>2</v>
      </c>
      <c r="M3167" s="72">
        <v>80</v>
      </c>
      <c r="N3167" s="109" t="s">
        <v>351</v>
      </c>
      <c r="O3167" s="149" t="s">
        <v>7105</v>
      </c>
      <c r="P3167" s="262">
        <v>4620105829380</v>
      </c>
      <c r="Q3167" s="137">
        <v>26</v>
      </c>
      <c r="R3167" s="138">
        <v>0.054808</v>
      </c>
      <c r="S3167" s="125">
        <f t="shared" si="710"/>
        <v>0</v>
      </c>
      <c r="T3167" s="126">
        <f t="shared" si="711"/>
        <v>0</v>
      </c>
    </row>
    <row r="3168" outlineLevel="1" spans="1:20">
      <c r="A3168" s="185" t="s">
        <v>7116</v>
      </c>
      <c r="B3168" s="172" t="s">
        <v>7117</v>
      </c>
      <c r="C3168" s="72" t="s">
        <v>350</v>
      </c>
      <c r="D3168" s="73"/>
      <c r="E3168" s="75">
        <v>1822.93</v>
      </c>
      <c r="F3168" s="75">
        <f t="shared" si="708"/>
        <v>1822.93</v>
      </c>
      <c r="G3168" s="75">
        <f t="shared" si="709"/>
        <v>1458.344</v>
      </c>
      <c r="H3168" s="76">
        <v>83</v>
      </c>
      <c r="I3168" s="72"/>
      <c r="J3168" s="72"/>
      <c r="K3168" s="75" t="str">
        <f t="shared" si="698"/>
        <v/>
      </c>
      <c r="L3168" s="72">
        <v>6</v>
      </c>
      <c r="M3168" s="72">
        <v>96</v>
      </c>
      <c r="N3168" s="109" t="s">
        <v>351</v>
      </c>
      <c r="O3168" s="149" t="s">
        <v>7105</v>
      </c>
      <c r="P3168" s="262">
        <v>4620105829397</v>
      </c>
      <c r="Q3168" s="137">
        <v>20</v>
      </c>
      <c r="R3168" s="138">
        <v>0.04361</v>
      </c>
      <c r="S3168" s="125">
        <f t="shared" si="710"/>
        <v>0</v>
      </c>
      <c r="T3168" s="126">
        <f t="shared" si="711"/>
        <v>0</v>
      </c>
    </row>
    <row r="3169" outlineLevel="1" spans="1:20">
      <c r="A3169" s="185" t="s">
        <v>7118</v>
      </c>
      <c r="B3169" s="172" t="s">
        <v>7119</v>
      </c>
      <c r="C3169" s="72" t="s">
        <v>350</v>
      </c>
      <c r="D3169" s="73"/>
      <c r="E3169" s="75">
        <v>3604.19</v>
      </c>
      <c r="F3169" s="75">
        <f t="shared" si="708"/>
        <v>3604.19</v>
      </c>
      <c r="G3169" s="75">
        <f t="shared" si="709"/>
        <v>2883.352</v>
      </c>
      <c r="H3169" s="76">
        <v>41</v>
      </c>
      <c r="I3169" s="72"/>
      <c r="J3169" s="72"/>
      <c r="K3169" s="75" t="str">
        <f t="shared" si="698"/>
        <v/>
      </c>
      <c r="L3169" s="72">
        <v>3</v>
      </c>
      <c r="M3169" s="72">
        <v>48</v>
      </c>
      <c r="N3169" s="109" t="s">
        <v>351</v>
      </c>
      <c r="O3169" s="149" t="s">
        <v>7105</v>
      </c>
      <c r="P3169" s="262">
        <v>4620105829403</v>
      </c>
      <c r="Q3169" s="137">
        <v>20</v>
      </c>
      <c r="R3169" s="138">
        <v>0.04361</v>
      </c>
      <c r="S3169" s="125">
        <f t="shared" si="710"/>
        <v>0</v>
      </c>
      <c r="T3169" s="126">
        <f t="shared" si="711"/>
        <v>0</v>
      </c>
    </row>
    <row r="3170" outlineLevel="1" spans="1:20">
      <c r="A3170" s="185" t="s">
        <v>7120</v>
      </c>
      <c r="B3170" s="172" t="s">
        <v>7121</v>
      </c>
      <c r="C3170" s="72" t="s">
        <v>350</v>
      </c>
      <c r="D3170" s="73"/>
      <c r="E3170" s="75">
        <v>5503.93</v>
      </c>
      <c r="F3170" s="75">
        <f t="shared" si="708"/>
        <v>5503.93</v>
      </c>
      <c r="G3170" s="75">
        <f t="shared" si="709"/>
        <v>4403.144</v>
      </c>
      <c r="H3170" s="78"/>
      <c r="I3170" s="72"/>
      <c r="J3170" s="72"/>
      <c r="K3170" s="75" t="str">
        <f t="shared" si="698"/>
        <v/>
      </c>
      <c r="L3170" s="72">
        <v>2</v>
      </c>
      <c r="M3170" s="72">
        <v>32</v>
      </c>
      <c r="N3170" s="109" t="s">
        <v>351</v>
      </c>
      <c r="O3170" s="149" t="s">
        <v>7105</v>
      </c>
      <c r="P3170" s="262">
        <v>4620105829410</v>
      </c>
      <c r="Q3170" s="137">
        <v>20</v>
      </c>
      <c r="R3170" s="138">
        <v>0.04361</v>
      </c>
      <c r="S3170" s="125">
        <f t="shared" si="710"/>
        <v>0</v>
      </c>
      <c r="T3170" s="126">
        <f t="shared" si="711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8"/>
        <v/>
      </c>
      <c r="L3171" s="72"/>
      <c r="M3171" s="72"/>
      <c r="N3171" s="109"/>
      <c r="O3171" s="149"/>
      <c r="P3171" s="262"/>
      <c r="Q3171" s="137"/>
      <c r="R3171" s="138"/>
      <c r="S3171" s="125"/>
      <c r="T3171" s="126"/>
    </row>
    <row r="3172" outlineLevel="1" spans="1:20">
      <c r="A3172" s="269" t="s">
        <v>7122</v>
      </c>
      <c r="B3172" s="172" t="s">
        <v>7123</v>
      </c>
      <c r="C3172" s="72" t="s">
        <v>350</v>
      </c>
      <c r="D3172" s="73"/>
      <c r="E3172" s="75">
        <v>32.53</v>
      </c>
      <c r="F3172" s="75">
        <f t="shared" ref="F3172:F3209" si="712">E3172-E3172*$G$2%</f>
        <v>32.53</v>
      </c>
      <c r="G3172" s="75">
        <f t="shared" ref="G3172:G3209" si="713">E3172-(20*E3172/100)</f>
        <v>26.024</v>
      </c>
      <c r="H3172" s="76">
        <v>1000</v>
      </c>
      <c r="I3172" s="72"/>
      <c r="J3172" s="72"/>
      <c r="K3172" s="75" t="str">
        <f t="shared" si="698"/>
        <v/>
      </c>
      <c r="L3172" s="72">
        <v>20</v>
      </c>
      <c r="M3172" s="72">
        <v>1000</v>
      </c>
      <c r="N3172" s="109" t="s">
        <v>351</v>
      </c>
      <c r="O3172" s="149" t="s">
        <v>7124</v>
      </c>
      <c r="P3172" s="262">
        <v>4620105828956</v>
      </c>
      <c r="Q3172" s="137">
        <v>6.6</v>
      </c>
      <c r="R3172" s="138">
        <v>0.007128</v>
      </c>
      <c r="S3172" s="125">
        <f t="shared" ref="S3172:S3205" si="714">Q3172/M3172*D3172</f>
        <v>0</v>
      </c>
      <c r="T3172" s="126">
        <f t="shared" ref="T3172:T3209" si="715">R3172/M3172*D3172</f>
        <v>0</v>
      </c>
    </row>
    <row r="3173" outlineLevel="1" spans="1:20">
      <c r="A3173" s="269" t="s">
        <v>7125</v>
      </c>
      <c r="B3173" s="172" t="s">
        <v>7126</v>
      </c>
      <c r="C3173" s="72" t="s">
        <v>350</v>
      </c>
      <c r="D3173" s="73"/>
      <c r="E3173" s="75">
        <v>32.53</v>
      </c>
      <c r="F3173" s="75">
        <f t="shared" si="712"/>
        <v>32.53</v>
      </c>
      <c r="G3173" s="75">
        <f t="shared" si="713"/>
        <v>26.024</v>
      </c>
      <c r="H3173" s="76">
        <v>1000</v>
      </c>
      <c r="I3173" s="72"/>
      <c r="J3173" s="72"/>
      <c r="K3173" s="75" t="str">
        <f t="shared" si="698"/>
        <v/>
      </c>
      <c r="L3173" s="72">
        <v>20</v>
      </c>
      <c r="M3173" s="72">
        <v>1000</v>
      </c>
      <c r="N3173" s="109" t="s">
        <v>351</v>
      </c>
      <c r="O3173" s="149" t="s">
        <v>7124</v>
      </c>
      <c r="P3173" s="262">
        <v>4620105828963</v>
      </c>
      <c r="Q3173" s="137">
        <v>6.6</v>
      </c>
      <c r="R3173" s="138">
        <v>0.007128</v>
      </c>
      <c r="S3173" s="125">
        <f t="shared" si="714"/>
        <v>0</v>
      </c>
      <c r="T3173" s="126">
        <f t="shared" si="715"/>
        <v>0</v>
      </c>
    </row>
    <row r="3174" outlineLevel="1" spans="1:20">
      <c r="A3174" s="269" t="s">
        <v>7127</v>
      </c>
      <c r="B3174" s="172" t="s">
        <v>7128</v>
      </c>
      <c r="C3174" s="72" t="s">
        <v>350</v>
      </c>
      <c r="D3174" s="73"/>
      <c r="E3174" s="75">
        <v>30.27</v>
      </c>
      <c r="F3174" s="75">
        <f t="shared" si="712"/>
        <v>30.27</v>
      </c>
      <c r="G3174" s="75">
        <f t="shared" si="713"/>
        <v>24.216</v>
      </c>
      <c r="H3174" s="76">
        <v>1000</v>
      </c>
      <c r="I3174" s="72"/>
      <c r="J3174" s="72"/>
      <c r="K3174" s="75" t="str">
        <f t="shared" si="698"/>
        <v/>
      </c>
      <c r="L3174" s="72">
        <v>20</v>
      </c>
      <c r="M3174" s="72">
        <v>1000</v>
      </c>
      <c r="N3174" s="109" t="s">
        <v>351</v>
      </c>
      <c r="O3174" s="149" t="s">
        <v>7124</v>
      </c>
      <c r="P3174" s="262">
        <v>4620105828970</v>
      </c>
      <c r="Q3174" s="137">
        <v>6.6</v>
      </c>
      <c r="R3174" s="138">
        <v>0.007128</v>
      </c>
      <c r="S3174" s="125">
        <f t="shared" si="714"/>
        <v>0</v>
      </c>
      <c r="T3174" s="126">
        <f t="shared" si="715"/>
        <v>0</v>
      </c>
    </row>
    <row r="3175" outlineLevel="1" spans="1:20">
      <c r="A3175" s="269" t="s">
        <v>7129</v>
      </c>
      <c r="B3175" s="172" t="s">
        <v>7130</v>
      </c>
      <c r="C3175" s="72" t="s">
        <v>350</v>
      </c>
      <c r="D3175" s="73"/>
      <c r="E3175" s="75">
        <v>30.27</v>
      </c>
      <c r="F3175" s="75">
        <f t="shared" si="712"/>
        <v>30.27</v>
      </c>
      <c r="G3175" s="75">
        <f t="shared" si="713"/>
        <v>24.216</v>
      </c>
      <c r="H3175" s="76">
        <v>1000</v>
      </c>
      <c r="I3175" s="72"/>
      <c r="J3175" s="72"/>
      <c r="K3175" s="75" t="str">
        <f t="shared" si="698"/>
        <v/>
      </c>
      <c r="L3175" s="72">
        <v>20</v>
      </c>
      <c r="M3175" s="72">
        <v>1000</v>
      </c>
      <c r="N3175" s="109" t="s">
        <v>351</v>
      </c>
      <c r="O3175" s="149" t="s">
        <v>7124</v>
      </c>
      <c r="P3175" s="262">
        <v>4620105828987</v>
      </c>
      <c r="Q3175" s="137">
        <v>6.6</v>
      </c>
      <c r="R3175" s="138">
        <v>0.007128</v>
      </c>
      <c r="S3175" s="125">
        <f t="shared" si="714"/>
        <v>0</v>
      </c>
      <c r="T3175" s="126">
        <f t="shared" si="715"/>
        <v>0</v>
      </c>
    </row>
    <row r="3176" outlineLevel="1" spans="1:20">
      <c r="A3176" s="269" t="s">
        <v>7131</v>
      </c>
      <c r="B3176" s="172" t="s">
        <v>7132</v>
      </c>
      <c r="C3176" s="72" t="s">
        <v>350</v>
      </c>
      <c r="D3176" s="73"/>
      <c r="E3176" s="75">
        <v>30.27</v>
      </c>
      <c r="F3176" s="75">
        <f t="shared" si="712"/>
        <v>30.27</v>
      </c>
      <c r="G3176" s="75">
        <f t="shared" si="713"/>
        <v>24.216</v>
      </c>
      <c r="H3176" s="76">
        <v>1000</v>
      </c>
      <c r="I3176" s="72"/>
      <c r="J3176" s="72"/>
      <c r="K3176" s="75" t="str">
        <f t="shared" si="698"/>
        <v/>
      </c>
      <c r="L3176" s="72">
        <v>20</v>
      </c>
      <c r="M3176" s="72">
        <v>1000</v>
      </c>
      <c r="N3176" s="109" t="s">
        <v>351</v>
      </c>
      <c r="O3176" s="149" t="s">
        <v>7124</v>
      </c>
      <c r="P3176" s="262">
        <v>4620105828994</v>
      </c>
      <c r="Q3176" s="137">
        <v>6.6</v>
      </c>
      <c r="R3176" s="138">
        <v>0.007128</v>
      </c>
      <c r="S3176" s="125">
        <f t="shared" si="714"/>
        <v>0</v>
      </c>
      <c r="T3176" s="126">
        <f t="shared" si="715"/>
        <v>0</v>
      </c>
    </row>
    <row r="3177" outlineLevel="1" spans="1:20">
      <c r="A3177" s="269" t="s">
        <v>7133</v>
      </c>
      <c r="B3177" s="172" t="s">
        <v>7134</v>
      </c>
      <c r="C3177" s="72" t="s">
        <v>350</v>
      </c>
      <c r="D3177" s="73"/>
      <c r="E3177" s="75">
        <v>30.27</v>
      </c>
      <c r="F3177" s="75">
        <f t="shared" si="712"/>
        <v>30.27</v>
      </c>
      <c r="G3177" s="75">
        <f t="shared" si="713"/>
        <v>24.216</v>
      </c>
      <c r="H3177" s="76">
        <v>1000</v>
      </c>
      <c r="I3177" s="72"/>
      <c r="J3177" s="72"/>
      <c r="K3177" s="75" t="str">
        <f t="shared" si="698"/>
        <v/>
      </c>
      <c r="L3177" s="72">
        <v>20</v>
      </c>
      <c r="M3177" s="72">
        <v>1000</v>
      </c>
      <c r="N3177" s="109" t="s">
        <v>351</v>
      </c>
      <c r="O3177" s="149" t="s">
        <v>7124</v>
      </c>
      <c r="P3177" s="262">
        <v>4620105829007</v>
      </c>
      <c r="Q3177" s="137">
        <v>6.6</v>
      </c>
      <c r="R3177" s="138">
        <v>0.007128</v>
      </c>
      <c r="S3177" s="125">
        <f t="shared" si="714"/>
        <v>0</v>
      </c>
      <c r="T3177" s="126">
        <f t="shared" si="715"/>
        <v>0</v>
      </c>
    </row>
    <row r="3178" outlineLevel="1" spans="1:20">
      <c r="A3178" s="269" t="s">
        <v>7135</v>
      </c>
      <c r="B3178" s="172" t="s">
        <v>7136</v>
      </c>
      <c r="C3178" s="72" t="s">
        <v>350</v>
      </c>
      <c r="D3178" s="73"/>
      <c r="E3178" s="75">
        <v>30.27</v>
      </c>
      <c r="F3178" s="75">
        <f t="shared" si="712"/>
        <v>30.27</v>
      </c>
      <c r="G3178" s="75">
        <f t="shared" si="713"/>
        <v>24.216</v>
      </c>
      <c r="H3178" s="76">
        <v>1000</v>
      </c>
      <c r="I3178" s="72"/>
      <c r="J3178" s="72"/>
      <c r="K3178" s="75" t="str">
        <f t="shared" ref="K3178:K3226" si="716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9" t="s">
        <v>7124</v>
      </c>
      <c r="P3178" s="262">
        <v>4620105829014</v>
      </c>
      <c r="Q3178" s="137">
        <v>6.6</v>
      </c>
      <c r="R3178" s="138">
        <v>0.007128</v>
      </c>
      <c r="S3178" s="125">
        <f t="shared" si="714"/>
        <v>0</v>
      </c>
      <c r="T3178" s="126">
        <f t="shared" si="715"/>
        <v>0</v>
      </c>
    </row>
    <row r="3179" outlineLevel="1" spans="1:20">
      <c r="A3179" s="269" t="s">
        <v>7137</v>
      </c>
      <c r="B3179" s="172" t="s">
        <v>7138</v>
      </c>
      <c r="C3179" s="72" t="s">
        <v>350</v>
      </c>
      <c r="D3179" s="73"/>
      <c r="E3179" s="75">
        <v>30.27</v>
      </c>
      <c r="F3179" s="75">
        <f t="shared" si="712"/>
        <v>30.27</v>
      </c>
      <c r="G3179" s="75">
        <f t="shared" si="713"/>
        <v>24.216</v>
      </c>
      <c r="H3179" s="78"/>
      <c r="I3179" s="72"/>
      <c r="J3179" s="72"/>
      <c r="K3179" s="75" t="str">
        <f t="shared" si="716"/>
        <v/>
      </c>
      <c r="L3179" s="72">
        <v>20</v>
      </c>
      <c r="M3179" s="72">
        <v>1000</v>
      </c>
      <c r="N3179" s="109" t="s">
        <v>351</v>
      </c>
      <c r="O3179" s="149" t="s">
        <v>7124</v>
      </c>
      <c r="P3179" s="262">
        <v>4620105829038</v>
      </c>
      <c r="Q3179" s="137">
        <v>28</v>
      </c>
      <c r="R3179" s="138">
        <v>0.005506875</v>
      </c>
      <c r="S3179" s="125">
        <f t="shared" si="714"/>
        <v>0</v>
      </c>
      <c r="T3179" s="126">
        <f t="shared" si="715"/>
        <v>0</v>
      </c>
    </row>
    <row r="3180" outlineLevel="1" spans="1:20">
      <c r="A3180" s="269" t="s">
        <v>7139</v>
      </c>
      <c r="B3180" s="172" t="s">
        <v>7140</v>
      </c>
      <c r="C3180" s="72" t="s">
        <v>350</v>
      </c>
      <c r="D3180" s="73"/>
      <c r="E3180" s="75">
        <v>30.27</v>
      </c>
      <c r="F3180" s="75">
        <f t="shared" si="712"/>
        <v>30.27</v>
      </c>
      <c r="G3180" s="75">
        <f t="shared" si="713"/>
        <v>24.216</v>
      </c>
      <c r="H3180" s="76">
        <v>1500</v>
      </c>
      <c r="I3180" s="72"/>
      <c r="J3180" s="72"/>
      <c r="K3180" s="75" t="str">
        <f t="shared" si="716"/>
        <v/>
      </c>
      <c r="L3180" s="72">
        <v>20</v>
      </c>
      <c r="M3180" s="72">
        <v>2000</v>
      </c>
      <c r="N3180" s="109" t="s">
        <v>351</v>
      </c>
      <c r="O3180" s="149" t="s">
        <v>7124</v>
      </c>
      <c r="P3180" s="262">
        <v>4620105829021</v>
      </c>
      <c r="Q3180" s="137">
        <v>28</v>
      </c>
      <c r="R3180" s="138">
        <v>0.01101375</v>
      </c>
      <c r="S3180" s="125">
        <f t="shared" si="714"/>
        <v>0</v>
      </c>
      <c r="T3180" s="126">
        <f t="shared" si="715"/>
        <v>0</v>
      </c>
    </row>
    <row r="3181" outlineLevel="1" spans="1:20">
      <c r="A3181" s="269" t="s">
        <v>7141</v>
      </c>
      <c r="B3181" s="172" t="s">
        <v>7142</v>
      </c>
      <c r="C3181" s="72" t="s">
        <v>350</v>
      </c>
      <c r="D3181" s="73"/>
      <c r="E3181" s="75">
        <v>30.27</v>
      </c>
      <c r="F3181" s="75">
        <f t="shared" si="712"/>
        <v>30.27</v>
      </c>
      <c r="G3181" s="75">
        <f t="shared" si="713"/>
        <v>24.216</v>
      </c>
      <c r="H3181" s="76">
        <v>2500</v>
      </c>
      <c r="I3181" s="72"/>
      <c r="J3181" s="72"/>
      <c r="K3181" s="75" t="str">
        <f t="shared" si="716"/>
        <v/>
      </c>
      <c r="L3181" s="72">
        <v>20</v>
      </c>
      <c r="M3181" s="72">
        <v>3000</v>
      </c>
      <c r="N3181" s="109" t="s">
        <v>351</v>
      </c>
      <c r="O3181" s="149" t="s">
        <v>7124</v>
      </c>
      <c r="P3181" s="262">
        <v>4620105829045</v>
      </c>
      <c r="Q3181" s="137">
        <v>28</v>
      </c>
      <c r="R3181" s="138">
        <v>0.01702125</v>
      </c>
      <c r="S3181" s="125">
        <f t="shared" si="714"/>
        <v>0</v>
      </c>
      <c r="T3181" s="126">
        <f t="shared" si="715"/>
        <v>0</v>
      </c>
    </row>
    <row r="3182" outlineLevel="1" spans="1:20">
      <c r="A3182" s="269" t="s">
        <v>7143</v>
      </c>
      <c r="B3182" s="172" t="s">
        <v>7144</v>
      </c>
      <c r="C3182" s="72" t="s">
        <v>350</v>
      </c>
      <c r="D3182" s="73"/>
      <c r="E3182" s="75">
        <v>30.27</v>
      </c>
      <c r="F3182" s="75">
        <f t="shared" si="712"/>
        <v>30.27</v>
      </c>
      <c r="G3182" s="75">
        <f t="shared" si="713"/>
        <v>24.216</v>
      </c>
      <c r="H3182" s="76">
        <v>4580</v>
      </c>
      <c r="I3182" s="72"/>
      <c r="J3182" s="72"/>
      <c r="K3182" s="75" t="str">
        <f t="shared" si="716"/>
        <v/>
      </c>
      <c r="L3182" s="72">
        <v>20</v>
      </c>
      <c r="M3182" s="72">
        <v>1000</v>
      </c>
      <c r="N3182" s="109" t="s">
        <v>351</v>
      </c>
      <c r="O3182" s="149" t="s">
        <v>7124</v>
      </c>
      <c r="P3182" s="262">
        <v>4620105829052</v>
      </c>
      <c r="Q3182" s="137">
        <v>8.5</v>
      </c>
      <c r="R3182" s="138">
        <v>0.005506875</v>
      </c>
      <c r="S3182" s="125">
        <f t="shared" si="714"/>
        <v>0</v>
      </c>
      <c r="T3182" s="126">
        <f t="shared" si="715"/>
        <v>0</v>
      </c>
    </row>
    <row r="3183" outlineLevel="1" spans="1:20">
      <c r="A3183" s="269" t="s">
        <v>7145</v>
      </c>
      <c r="B3183" s="172" t="s">
        <v>7146</v>
      </c>
      <c r="C3183" s="72" t="s">
        <v>350</v>
      </c>
      <c r="D3183" s="73"/>
      <c r="E3183" s="75">
        <v>61.15</v>
      </c>
      <c r="F3183" s="75">
        <f t="shared" si="712"/>
        <v>61.15</v>
      </c>
      <c r="G3183" s="75">
        <f t="shared" si="713"/>
        <v>48.92</v>
      </c>
      <c r="H3183" s="76">
        <v>500</v>
      </c>
      <c r="I3183" s="72"/>
      <c r="J3183" s="72"/>
      <c r="K3183" s="75" t="str">
        <f t="shared" si="716"/>
        <v/>
      </c>
      <c r="L3183" s="72">
        <v>20</v>
      </c>
      <c r="M3183" s="72">
        <v>500</v>
      </c>
      <c r="N3183" s="109" t="s">
        <v>351</v>
      </c>
      <c r="O3183" s="149" t="s">
        <v>7124</v>
      </c>
      <c r="P3183" s="262">
        <v>4620105829083</v>
      </c>
      <c r="Q3183" s="137">
        <v>8.4</v>
      </c>
      <c r="R3183" s="138">
        <v>0.010374</v>
      </c>
      <c r="S3183" s="125">
        <f t="shared" si="714"/>
        <v>0</v>
      </c>
      <c r="T3183" s="126">
        <f t="shared" si="715"/>
        <v>0</v>
      </c>
    </row>
    <row r="3184" outlineLevel="1" spans="1:20">
      <c r="A3184" s="269" t="s">
        <v>7147</v>
      </c>
      <c r="B3184" s="172" t="s">
        <v>7148</v>
      </c>
      <c r="C3184" s="72" t="s">
        <v>350</v>
      </c>
      <c r="D3184" s="73"/>
      <c r="E3184" s="75">
        <v>61.15</v>
      </c>
      <c r="F3184" s="75">
        <f t="shared" si="712"/>
        <v>61.15</v>
      </c>
      <c r="G3184" s="75">
        <f t="shared" si="713"/>
        <v>48.92</v>
      </c>
      <c r="H3184" s="76">
        <v>500</v>
      </c>
      <c r="I3184" s="72"/>
      <c r="J3184" s="72"/>
      <c r="K3184" s="75" t="str">
        <f t="shared" si="716"/>
        <v/>
      </c>
      <c r="L3184" s="72">
        <v>20</v>
      </c>
      <c r="M3184" s="72">
        <v>500</v>
      </c>
      <c r="N3184" s="109" t="s">
        <v>351</v>
      </c>
      <c r="O3184" s="149" t="s">
        <v>7124</v>
      </c>
      <c r="P3184" s="262">
        <v>4620105829090</v>
      </c>
      <c r="Q3184" s="137">
        <v>8.4</v>
      </c>
      <c r="R3184" s="138">
        <v>0.01188</v>
      </c>
      <c r="S3184" s="125">
        <f t="shared" si="714"/>
        <v>0</v>
      </c>
      <c r="T3184" s="126">
        <f t="shared" si="715"/>
        <v>0</v>
      </c>
    </row>
    <row r="3185" outlineLevel="1" spans="1:20">
      <c r="A3185" s="269" t="s">
        <v>7149</v>
      </c>
      <c r="B3185" s="172" t="s">
        <v>7150</v>
      </c>
      <c r="C3185" s="72" t="s">
        <v>350</v>
      </c>
      <c r="D3185" s="73"/>
      <c r="E3185" s="75">
        <v>61.15</v>
      </c>
      <c r="F3185" s="75">
        <f t="shared" si="712"/>
        <v>61.15</v>
      </c>
      <c r="G3185" s="75">
        <f t="shared" si="713"/>
        <v>48.92</v>
      </c>
      <c r="H3185" s="76">
        <v>500</v>
      </c>
      <c r="I3185" s="72"/>
      <c r="J3185" s="72"/>
      <c r="K3185" s="75" t="str">
        <f t="shared" si="716"/>
        <v/>
      </c>
      <c r="L3185" s="72">
        <v>20</v>
      </c>
      <c r="M3185" s="72">
        <v>500</v>
      </c>
      <c r="N3185" s="109" t="s">
        <v>351</v>
      </c>
      <c r="O3185" s="149" t="s">
        <v>7124</v>
      </c>
      <c r="P3185" s="262">
        <v>4620105829106</v>
      </c>
      <c r="Q3185" s="137">
        <v>8.4</v>
      </c>
      <c r="R3185" s="138">
        <v>0.013524</v>
      </c>
      <c r="S3185" s="125">
        <f t="shared" si="714"/>
        <v>0</v>
      </c>
      <c r="T3185" s="126">
        <f t="shared" si="715"/>
        <v>0</v>
      </c>
    </row>
    <row r="3186" outlineLevel="1" spans="1:20">
      <c r="A3186" s="269" t="s">
        <v>7151</v>
      </c>
      <c r="B3186" s="172" t="s">
        <v>7152</v>
      </c>
      <c r="C3186" s="72" t="s">
        <v>350</v>
      </c>
      <c r="D3186" s="73"/>
      <c r="E3186" s="75">
        <v>61.15</v>
      </c>
      <c r="F3186" s="75">
        <f t="shared" si="712"/>
        <v>61.15</v>
      </c>
      <c r="G3186" s="75">
        <f t="shared" si="713"/>
        <v>48.92</v>
      </c>
      <c r="H3186" s="76">
        <v>500</v>
      </c>
      <c r="I3186" s="72"/>
      <c r="J3186" s="72"/>
      <c r="K3186" s="75" t="str">
        <f t="shared" si="716"/>
        <v/>
      </c>
      <c r="L3186" s="72">
        <v>20</v>
      </c>
      <c r="M3186" s="72">
        <v>500</v>
      </c>
      <c r="N3186" s="109" t="s">
        <v>351</v>
      </c>
      <c r="O3186" s="149" t="s">
        <v>7124</v>
      </c>
      <c r="P3186" s="262">
        <v>4620105829069</v>
      </c>
      <c r="Q3186" s="137">
        <v>8.4</v>
      </c>
      <c r="R3186" s="138">
        <v>0.015312</v>
      </c>
      <c r="S3186" s="125">
        <f t="shared" si="714"/>
        <v>0</v>
      </c>
      <c r="T3186" s="126">
        <f t="shared" si="715"/>
        <v>0</v>
      </c>
    </row>
    <row r="3187" outlineLevel="1" spans="1:20">
      <c r="A3187" s="269" t="s">
        <v>7153</v>
      </c>
      <c r="B3187" s="172" t="s">
        <v>7154</v>
      </c>
      <c r="C3187" s="72" t="s">
        <v>350</v>
      </c>
      <c r="D3187" s="73"/>
      <c r="E3187" s="75">
        <v>61.15</v>
      </c>
      <c r="F3187" s="75">
        <f t="shared" si="712"/>
        <v>61.15</v>
      </c>
      <c r="G3187" s="75">
        <f t="shared" si="713"/>
        <v>48.92</v>
      </c>
      <c r="H3187" s="76">
        <v>500</v>
      </c>
      <c r="I3187" s="72"/>
      <c r="J3187" s="72"/>
      <c r="K3187" s="75" t="str">
        <f t="shared" si="716"/>
        <v/>
      </c>
      <c r="L3187" s="72">
        <v>20</v>
      </c>
      <c r="M3187" s="72">
        <v>500</v>
      </c>
      <c r="N3187" s="109" t="s">
        <v>351</v>
      </c>
      <c r="O3187" s="149" t="s">
        <v>7124</v>
      </c>
      <c r="P3187" s="262">
        <v>4620105829113</v>
      </c>
      <c r="Q3187" s="137">
        <v>8.4</v>
      </c>
      <c r="R3187" s="138">
        <v>0.01725</v>
      </c>
      <c r="S3187" s="125">
        <f t="shared" si="714"/>
        <v>0</v>
      </c>
      <c r="T3187" s="126">
        <f t="shared" si="715"/>
        <v>0</v>
      </c>
    </row>
    <row r="3188" outlineLevel="1" spans="1:20">
      <c r="A3188" s="269" t="s">
        <v>7155</v>
      </c>
      <c r="B3188" s="172" t="s">
        <v>7156</v>
      </c>
      <c r="C3188" s="72" t="s">
        <v>350</v>
      </c>
      <c r="D3188" s="73"/>
      <c r="E3188" s="75">
        <v>61.15</v>
      </c>
      <c r="F3188" s="75">
        <f t="shared" si="712"/>
        <v>61.15</v>
      </c>
      <c r="G3188" s="75">
        <f t="shared" si="713"/>
        <v>48.92</v>
      </c>
      <c r="H3188" s="76">
        <v>500</v>
      </c>
      <c r="I3188" s="72"/>
      <c r="J3188" s="72"/>
      <c r="K3188" s="75" t="str">
        <f t="shared" si="716"/>
        <v/>
      </c>
      <c r="L3188" s="72">
        <v>20</v>
      </c>
      <c r="M3188" s="72">
        <v>500</v>
      </c>
      <c r="N3188" s="109" t="s">
        <v>351</v>
      </c>
      <c r="O3188" s="149" t="s">
        <v>7124</v>
      </c>
      <c r="P3188" s="262">
        <v>4620105829076</v>
      </c>
      <c r="Q3188" s="137">
        <v>8.4</v>
      </c>
      <c r="R3188" s="138">
        <v>0.019344</v>
      </c>
      <c r="S3188" s="125">
        <f t="shared" si="714"/>
        <v>0</v>
      </c>
      <c r="T3188" s="126">
        <f t="shared" si="715"/>
        <v>0</v>
      </c>
    </row>
    <row r="3189" outlineLevel="1" spans="1:20">
      <c r="A3189" s="269" t="s">
        <v>7157</v>
      </c>
      <c r="B3189" s="172" t="s">
        <v>7158</v>
      </c>
      <c r="C3189" s="72" t="s">
        <v>350</v>
      </c>
      <c r="D3189" s="73"/>
      <c r="E3189" s="75">
        <v>61.15</v>
      </c>
      <c r="F3189" s="75">
        <f t="shared" si="712"/>
        <v>61.15</v>
      </c>
      <c r="G3189" s="75">
        <f t="shared" si="713"/>
        <v>48.92</v>
      </c>
      <c r="H3189" s="76">
        <v>500</v>
      </c>
      <c r="I3189" s="72"/>
      <c r="J3189" s="72"/>
      <c r="K3189" s="75" t="str">
        <f t="shared" si="716"/>
        <v/>
      </c>
      <c r="L3189" s="72">
        <v>20</v>
      </c>
      <c r="M3189" s="72">
        <v>500</v>
      </c>
      <c r="N3189" s="109" t="s">
        <v>351</v>
      </c>
      <c r="O3189" s="149" t="s">
        <v>7124</v>
      </c>
      <c r="P3189" s="262">
        <v>4620105829120</v>
      </c>
      <c r="Q3189" s="137">
        <v>8.4</v>
      </c>
      <c r="R3189" s="138">
        <v>0.0216</v>
      </c>
      <c r="S3189" s="125">
        <f t="shared" si="714"/>
        <v>0</v>
      </c>
      <c r="T3189" s="126">
        <f t="shared" si="715"/>
        <v>0</v>
      </c>
    </row>
    <row r="3190" outlineLevel="1" spans="1:20">
      <c r="A3190" s="269" t="s">
        <v>7159</v>
      </c>
      <c r="B3190" s="172" t="s">
        <v>7160</v>
      </c>
      <c r="C3190" s="72" t="s">
        <v>350</v>
      </c>
      <c r="D3190" s="73"/>
      <c r="E3190" s="75">
        <v>61.15</v>
      </c>
      <c r="F3190" s="75">
        <f t="shared" si="712"/>
        <v>61.15</v>
      </c>
      <c r="G3190" s="75">
        <f t="shared" si="713"/>
        <v>48.92</v>
      </c>
      <c r="H3190" s="76">
        <v>500</v>
      </c>
      <c r="I3190" s="72"/>
      <c r="J3190" s="72"/>
      <c r="K3190" s="75" t="str">
        <f t="shared" si="716"/>
        <v/>
      </c>
      <c r="L3190" s="72">
        <v>20</v>
      </c>
      <c r="M3190" s="72">
        <v>500</v>
      </c>
      <c r="N3190" s="109" t="s">
        <v>351</v>
      </c>
      <c r="O3190" s="149" t="s">
        <v>7124</v>
      </c>
      <c r="P3190" s="262">
        <v>4620105829137</v>
      </c>
      <c r="Q3190" s="137">
        <v>8.4</v>
      </c>
      <c r="R3190" s="138">
        <v>0.024024</v>
      </c>
      <c r="S3190" s="125">
        <f t="shared" si="714"/>
        <v>0</v>
      </c>
      <c r="T3190" s="126">
        <f t="shared" si="715"/>
        <v>0</v>
      </c>
    </row>
    <row r="3191" outlineLevel="1" spans="1:20">
      <c r="A3191" s="269" t="s">
        <v>7161</v>
      </c>
      <c r="B3191" s="172" t="s">
        <v>7162</v>
      </c>
      <c r="C3191" s="72" t="s">
        <v>350</v>
      </c>
      <c r="D3191" s="73"/>
      <c r="E3191" s="75">
        <v>61.15</v>
      </c>
      <c r="F3191" s="75">
        <f t="shared" si="712"/>
        <v>61.15</v>
      </c>
      <c r="G3191" s="75">
        <f t="shared" si="713"/>
        <v>48.92</v>
      </c>
      <c r="H3191" s="76">
        <v>480</v>
      </c>
      <c r="I3191" s="72"/>
      <c r="J3191" s="72"/>
      <c r="K3191" s="75" t="str">
        <f t="shared" si="716"/>
        <v/>
      </c>
      <c r="L3191" s="72">
        <v>20</v>
      </c>
      <c r="M3191" s="72">
        <v>500</v>
      </c>
      <c r="N3191" s="109" t="s">
        <v>351</v>
      </c>
      <c r="O3191" s="149" t="s">
        <v>7124</v>
      </c>
      <c r="P3191" s="262">
        <v>4620105829144</v>
      </c>
      <c r="Q3191" s="137">
        <v>30</v>
      </c>
      <c r="R3191" s="138">
        <v>0.006844</v>
      </c>
      <c r="S3191" s="125">
        <f t="shared" si="714"/>
        <v>0</v>
      </c>
      <c r="T3191" s="126">
        <f t="shared" si="715"/>
        <v>0</v>
      </c>
    </row>
    <row r="3192" outlineLevel="1" spans="1:20">
      <c r="A3192" s="269" t="s">
        <v>7163</v>
      </c>
      <c r="B3192" s="172" t="s">
        <v>7164</v>
      </c>
      <c r="C3192" s="72" t="s">
        <v>350</v>
      </c>
      <c r="D3192" s="73"/>
      <c r="E3192" s="75">
        <v>61.15</v>
      </c>
      <c r="F3192" s="75">
        <f t="shared" si="712"/>
        <v>61.15</v>
      </c>
      <c r="G3192" s="75">
        <f t="shared" si="713"/>
        <v>48.92</v>
      </c>
      <c r="H3192" s="76">
        <v>380</v>
      </c>
      <c r="I3192" s="72"/>
      <c r="J3192" s="72"/>
      <c r="K3192" s="75" t="str">
        <f t="shared" si="716"/>
        <v/>
      </c>
      <c r="L3192" s="72">
        <v>20</v>
      </c>
      <c r="M3192" s="72">
        <v>500</v>
      </c>
      <c r="N3192" s="109" t="s">
        <v>351</v>
      </c>
      <c r="O3192" s="149" t="s">
        <v>7124</v>
      </c>
      <c r="P3192" s="262">
        <v>4620105829151</v>
      </c>
      <c r="Q3192" s="137">
        <v>30</v>
      </c>
      <c r="R3192" s="138">
        <v>0.006844</v>
      </c>
      <c r="S3192" s="125">
        <f t="shared" si="714"/>
        <v>0</v>
      </c>
      <c r="T3192" s="126">
        <f t="shared" si="715"/>
        <v>0</v>
      </c>
    </row>
    <row r="3193" outlineLevel="1" spans="1:20">
      <c r="A3193" s="269" t="s">
        <v>7165</v>
      </c>
      <c r="B3193" s="172" t="s">
        <v>7166</v>
      </c>
      <c r="C3193" s="72" t="s">
        <v>350</v>
      </c>
      <c r="D3193" s="73"/>
      <c r="E3193" s="75">
        <v>61.15</v>
      </c>
      <c r="F3193" s="75">
        <f t="shared" si="712"/>
        <v>61.15</v>
      </c>
      <c r="G3193" s="75">
        <f t="shared" si="713"/>
        <v>48.92</v>
      </c>
      <c r="H3193" s="76">
        <v>980</v>
      </c>
      <c r="I3193" s="72"/>
      <c r="J3193" s="72"/>
      <c r="K3193" s="75" t="str">
        <f t="shared" si="716"/>
        <v/>
      </c>
      <c r="L3193" s="72">
        <v>20</v>
      </c>
      <c r="M3193" s="72">
        <v>1000</v>
      </c>
      <c r="N3193" s="109" t="s">
        <v>351</v>
      </c>
      <c r="O3193" s="149" t="s">
        <v>7124</v>
      </c>
      <c r="P3193" s="262">
        <v>4620105829168</v>
      </c>
      <c r="Q3193" s="137">
        <v>30</v>
      </c>
      <c r="R3193" s="138">
        <v>0.0128325</v>
      </c>
      <c r="S3193" s="125">
        <f t="shared" si="714"/>
        <v>0</v>
      </c>
      <c r="T3193" s="126">
        <f t="shared" si="715"/>
        <v>0</v>
      </c>
    </row>
    <row r="3194" outlineLevel="1" spans="1:20">
      <c r="A3194" s="269" t="s">
        <v>7167</v>
      </c>
      <c r="B3194" s="172" t="s">
        <v>7168</v>
      </c>
      <c r="C3194" s="72" t="s">
        <v>350</v>
      </c>
      <c r="D3194" s="73"/>
      <c r="E3194" s="75">
        <v>61.15</v>
      </c>
      <c r="F3194" s="75">
        <f t="shared" si="712"/>
        <v>61.15</v>
      </c>
      <c r="G3194" s="75">
        <f t="shared" si="713"/>
        <v>48.92</v>
      </c>
      <c r="H3194" s="76">
        <v>3900</v>
      </c>
      <c r="I3194" s="72"/>
      <c r="J3194" s="72"/>
      <c r="K3194" s="75" t="str">
        <f t="shared" si="716"/>
        <v/>
      </c>
      <c r="L3194" s="72">
        <v>20</v>
      </c>
      <c r="M3194" s="72">
        <v>2000</v>
      </c>
      <c r="N3194" s="109" t="s">
        <v>351</v>
      </c>
      <c r="O3194" s="149" t="s">
        <v>7124</v>
      </c>
      <c r="P3194" s="262">
        <v>4620105829175</v>
      </c>
      <c r="Q3194" s="137">
        <v>32.8</v>
      </c>
      <c r="R3194" s="138">
        <v>0.02438175</v>
      </c>
      <c r="S3194" s="125">
        <f t="shared" si="714"/>
        <v>0</v>
      </c>
      <c r="T3194" s="126">
        <f t="shared" si="715"/>
        <v>0</v>
      </c>
    </row>
    <row r="3195" outlineLevel="1" spans="1:20">
      <c r="A3195" s="269" t="s">
        <v>7169</v>
      </c>
      <c r="B3195" s="172" t="s">
        <v>7170</v>
      </c>
      <c r="C3195" s="72" t="s">
        <v>350</v>
      </c>
      <c r="D3195" s="73"/>
      <c r="E3195" s="75">
        <v>134.07</v>
      </c>
      <c r="F3195" s="75">
        <f t="shared" si="712"/>
        <v>134.07</v>
      </c>
      <c r="G3195" s="75">
        <f t="shared" si="713"/>
        <v>107.256</v>
      </c>
      <c r="H3195" s="76">
        <v>200</v>
      </c>
      <c r="I3195" s="72"/>
      <c r="J3195" s="72"/>
      <c r="K3195" s="75" t="str">
        <f t="shared" si="716"/>
        <v/>
      </c>
      <c r="L3195" s="72">
        <v>10</v>
      </c>
      <c r="M3195" s="72">
        <v>200</v>
      </c>
      <c r="N3195" s="109" t="s">
        <v>351</v>
      </c>
      <c r="O3195" s="149" t="s">
        <v>7124</v>
      </c>
      <c r="P3195" s="262">
        <v>4620105829182</v>
      </c>
      <c r="Q3195" s="137">
        <v>10</v>
      </c>
      <c r="R3195" s="138">
        <v>0.026622</v>
      </c>
      <c r="S3195" s="125">
        <f t="shared" si="714"/>
        <v>0</v>
      </c>
      <c r="T3195" s="126">
        <f t="shared" si="715"/>
        <v>0</v>
      </c>
    </row>
    <row r="3196" outlineLevel="1" spans="1:20">
      <c r="A3196" s="269" t="s">
        <v>7171</v>
      </c>
      <c r="B3196" s="172" t="s">
        <v>7172</v>
      </c>
      <c r="C3196" s="72" t="s">
        <v>350</v>
      </c>
      <c r="D3196" s="73"/>
      <c r="E3196" s="75">
        <v>135.82</v>
      </c>
      <c r="F3196" s="75">
        <f t="shared" si="712"/>
        <v>135.82</v>
      </c>
      <c r="G3196" s="75">
        <f t="shared" si="713"/>
        <v>108.656</v>
      </c>
      <c r="H3196" s="76">
        <v>200</v>
      </c>
      <c r="I3196" s="72"/>
      <c r="J3196" s="72"/>
      <c r="K3196" s="75" t="str">
        <f t="shared" si="716"/>
        <v/>
      </c>
      <c r="L3196" s="72">
        <v>10</v>
      </c>
      <c r="M3196" s="72">
        <v>200</v>
      </c>
      <c r="N3196" s="109" t="s">
        <v>351</v>
      </c>
      <c r="O3196" s="149" t="s">
        <v>7124</v>
      </c>
      <c r="P3196" s="262">
        <v>4620105829199</v>
      </c>
      <c r="Q3196" s="137">
        <v>10</v>
      </c>
      <c r="R3196" s="138">
        <v>0.0294</v>
      </c>
      <c r="S3196" s="125">
        <f t="shared" si="714"/>
        <v>0</v>
      </c>
      <c r="T3196" s="126">
        <f t="shared" si="715"/>
        <v>0</v>
      </c>
    </row>
    <row r="3197" outlineLevel="1" spans="1:20">
      <c r="A3197" s="269" t="s">
        <v>7173</v>
      </c>
      <c r="B3197" s="172" t="s">
        <v>7174</v>
      </c>
      <c r="C3197" s="72" t="s">
        <v>350</v>
      </c>
      <c r="D3197" s="73"/>
      <c r="E3197" s="75">
        <v>135.82</v>
      </c>
      <c r="F3197" s="75">
        <f t="shared" si="712"/>
        <v>135.82</v>
      </c>
      <c r="G3197" s="75">
        <f t="shared" si="713"/>
        <v>108.656</v>
      </c>
      <c r="H3197" s="76">
        <v>200</v>
      </c>
      <c r="I3197" s="72"/>
      <c r="J3197" s="72"/>
      <c r="K3197" s="75" t="str">
        <f t="shared" si="716"/>
        <v/>
      </c>
      <c r="L3197" s="72">
        <v>10</v>
      </c>
      <c r="M3197" s="72">
        <v>200</v>
      </c>
      <c r="N3197" s="109" t="s">
        <v>351</v>
      </c>
      <c r="O3197" s="149" t="s">
        <v>7124</v>
      </c>
      <c r="P3197" s="262">
        <v>4620105829205</v>
      </c>
      <c r="Q3197" s="137">
        <v>10</v>
      </c>
      <c r="R3197" s="138">
        <v>0.032364</v>
      </c>
      <c r="S3197" s="125">
        <f t="shared" si="714"/>
        <v>0</v>
      </c>
      <c r="T3197" s="126">
        <f t="shared" si="715"/>
        <v>0</v>
      </c>
    </row>
    <row r="3198" outlineLevel="1" spans="1:20">
      <c r="A3198" s="269" t="s">
        <v>7175</v>
      </c>
      <c r="B3198" s="172" t="s">
        <v>7176</v>
      </c>
      <c r="C3198" s="72" t="s">
        <v>350</v>
      </c>
      <c r="D3198" s="73"/>
      <c r="E3198" s="75">
        <v>135.82</v>
      </c>
      <c r="F3198" s="75">
        <f t="shared" si="712"/>
        <v>135.82</v>
      </c>
      <c r="G3198" s="75">
        <f t="shared" si="713"/>
        <v>108.656</v>
      </c>
      <c r="H3198" s="76">
        <v>200</v>
      </c>
      <c r="I3198" s="72"/>
      <c r="J3198" s="72"/>
      <c r="K3198" s="75" t="str">
        <f t="shared" si="716"/>
        <v/>
      </c>
      <c r="L3198" s="72">
        <v>10</v>
      </c>
      <c r="M3198" s="72">
        <v>200</v>
      </c>
      <c r="N3198" s="109" t="s">
        <v>351</v>
      </c>
      <c r="O3198" s="149" t="s">
        <v>7124</v>
      </c>
      <c r="P3198" s="262">
        <v>4620105829212</v>
      </c>
      <c r="Q3198" s="137">
        <v>10</v>
      </c>
      <c r="R3198" s="138">
        <v>0.03552</v>
      </c>
      <c r="S3198" s="125">
        <f t="shared" si="714"/>
        <v>0</v>
      </c>
      <c r="T3198" s="126">
        <f t="shared" si="715"/>
        <v>0</v>
      </c>
    </row>
    <row r="3199" outlineLevel="1" spans="1:20">
      <c r="A3199" s="269" t="s">
        <v>7177</v>
      </c>
      <c r="B3199" s="172" t="s">
        <v>7178</v>
      </c>
      <c r="C3199" s="72" t="s">
        <v>350</v>
      </c>
      <c r="D3199" s="73"/>
      <c r="E3199" s="75">
        <v>135.82</v>
      </c>
      <c r="F3199" s="75">
        <f t="shared" si="712"/>
        <v>135.82</v>
      </c>
      <c r="G3199" s="75">
        <f t="shared" si="713"/>
        <v>108.656</v>
      </c>
      <c r="H3199" s="76">
        <v>200</v>
      </c>
      <c r="I3199" s="72"/>
      <c r="J3199" s="72"/>
      <c r="K3199" s="75" t="str">
        <f t="shared" si="716"/>
        <v/>
      </c>
      <c r="L3199" s="72">
        <v>10</v>
      </c>
      <c r="M3199" s="72">
        <v>200</v>
      </c>
      <c r="N3199" s="109" t="s">
        <v>351</v>
      </c>
      <c r="O3199" s="149" t="s">
        <v>7124</v>
      </c>
      <c r="P3199" s="262">
        <v>4620105829229</v>
      </c>
      <c r="Q3199" s="137">
        <v>10</v>
      </c>
      <c r="R3199" s="138">
        <v>0.038874</v>
      </c>
      <c r="S3199" s="125">
        <f t="shared" si="714"/>
        <v>0</v>
      </c>
      <c r="T3199" s="126">
        <f t="shared" si="715"/>
        <v>0</v>
      </c>
    </row>
    <row r="3200" outlineLevel="1" spans="1:20">
      <c r="A3200" s="269" t="s">
        <v>7179</v>
      </c>
      <c r="B3200" s="172" t="s">
        <v>7180</v>
      </c>
      <c r="C3200" s="72" t="s">
        <v>350</v>
      </c>
      <c r="D3200" s="73"/>
      <c r="E3200" s="75">
        <v>130.27</v>
      </c>
      <c r="F3200" s="75">
        <f t="shared" si="712"/>
        <v>130.27</v>
      </c>
      <c r="G3200" s="75">
        <f t="shared" si="713"/>
        <v>104.216</v>
      </c>
      <c r="H3200" s="76">
        <v>200</v>
      </c>
      <c r="I3200" s="72"/>
      <c r="J3200" s="72"/>
      <c r="K3200" s="75" t="str">
        <f t="shared" si="716"/>
        <v/>
      </c>
      <c r="L3200" s="72">
        <v>10</v>
      </c>
      <c r="M3200" s="72">
        <v>200</v>
      </c>
      <c r="N3200" s="109" t="s">
        <v>351</v>
      </c>
      <c r="O3200" s="149" t="s">
        <v>7124</v>
      </c>
      <c r="P3200" s="262">
        <v>4620105829236</v>
      </c>
      <c r="Q3200" s="137">
        <v>10</v>
      </c>
      <c r="R3200" s="138">
        <v>0.042432</v>
      </c>
      <c r="S3200" s="125">
        <f t="shared" si="714"/>
        <v>0</v>
      </c>
      <c r="T3200" s="126">
        <f t="shared" si="715"/>
        <v>0</v>
      </c>
    </row>
    <row r="3201" outlineLevel="1" spans="1:20">
      <c r="A3201" s="269" t="s">
        <v>7181</v>
      </c>
      <c r="B3201" s="172" t="s">
        <v>7182</v>
      </c>
      <c r="C3201" s="72" t="s">
        <v>350</v>
      </c>
      <c r="D3201" s="73"/>
      <c r="E3201" s="75">
        <v>132.1</v>
      </c>
      <c r="F3201" s="75">
        <f t="shared" si="712"/>
        <v>132.1</v>
      </c>
      <c r="G3201" s="75">
        <f t="shared" si="713"/>
        <v>105.68</v>
      </c>
      <c r="H3201" s="76">
        <v>200</v>
      </c>
      <c r="I3201" s="72"/>
      <c r="J3201" s="72"/>
      <c r="K3201" s="75" t="str">
        <f t="shared" si="716"/>
        <v/>
      </c>
      <c r="L3201" s="72">
        <v>10</v>
      </c>
      <c r="M3201" s="72">
        <v>200</v>
      </c>
      <c r="N3201" s="109" t="s">
        <v>351</v>
      </c>
      <c r="O3201" s="149" t="s">
        <v>7124</v>
      </c>
      <c r="P3201" s="262">
        <v>4620105829243</v>
      </c>
      <c r="Q3201" s="137">
        <v>10</v>
      </c>
      <c r="R3201" s="138">
        <v>0.0462</v>
      </c>
      <c r="S3201" s="125">
        <f t="shared" si="714"/>
        <v>0</v>
      </c>
      <c r="T3201" s="126">
        <f t="shared" si="715"/>
        <v>0</v>
      </c>
    </row>
    <row r="3202" outlineLevel="1" spans="1:20">
      <c r="A3202" s="269" t="s">
        <v>7183</v>
      </c>
      <c r="B3202" s="172" t="s">
        <v>7184</v>
      </c>
      <c r="C3202" s="72" t="s">
        <v>350</v>
      </c>
      <c r="D3202" s="73"/>
      <c r="E3202" s="75">
        <v>132.1</v>
      </c>
      <c r="F3202" s="75">
        <f t="shared" si="712"/>
        <v>132.1</v>
      </c>
      <c r="G3202" s="75">
        <f t="shared" si="713"/>
        <v>105.68</v>
      </c>
      <c r="H3202" s="76">
        <v>200</v>
      </c>
      <c r="I3202" s="72"/>
      <c r="J3202" s="72"/>
      <c r="K3202" s="75" t="str">
        <f t="shared" si="716"/>
        <v/>
      </c>
      <c r="L3202" s="72">
        <v>10</v>
      </c>
      <c r="M3202" s="72">
        <v>200</v>
      </c>
      <c r="N3202" s="109" t="s">
        <v>351</v>
      </c>
      <c r="O3202" s="149" t="s">
        <v>7124</v>
      </c>
      <c r="P3202" s="262">
        <v>4620105829250</v>
      </c>
      <c r="Q3202" s="137">
        <v>10</v>
      </c>
      <c r="R3202" s="138">
        <v>0.050184</v>
      </c>
      <c r="S3202" s="125">
        <f t="shared" si="714"/>
        <v>0</v>
      </c>
      <c r="T3202" s="126">
        <f t="shared" si="715"/>
        <v>0</v>
      </c>
    </row>
    <row r="3203" outlineLevel="1" spans="1:20">
      <c r="A3203" s="269" t="s">
        <v>7185</v>
      </c>
      <c r="B3203" s="172" t="s">
        <v>7186</v>
      </c>
      <c r="C3203" s="72" t="s">
        <v>350</v>
      </c>
      <c r="D3203" s="73"/>
      <c r="E3203" s="75">
        <v>132.1</v>
      </c>
      <c r="F3203" s="75">
        <f t="shared" si="712"/>
        <v>132.1</v>
      </c>
      <c r="G3203" s="75">
        <f t="shared" si="713"/>
        <v>105.68</v>
      </c>
      <c r="H3203" s="76">
        <v>200</v>
      </c>
      <c r="I3203" s="72"/>
      <c r="J3203" s="72"/>
      <c r="K3203" s="75" t="str">
        <f t="shared" si="716"/>
        <v/>
      </c>
      <c r="L3203" s="72">
        <v>10</v>
      </c>
      <c r="M3203" s="72">
        <v>200</v>
      </c>
      <c r="N3203" s="109" t="s">
        <v>351</v>
      </c>
      <c r="O3203" s="149" t="s">
        <v>7124</v>
      </c>
      <c r="P3203" s="262">
        <v>4620105829267</v>
      </c>
      <c r="Q3203" s="137">
        <v>10</v>
      </c>
      <c r="R3203" s="138">
        <v>0.02077992</v>
      </c>
      <c r="S3203" s="125">
        <f t="shared" si="714"/>
        <v>0</v>
      </c>
      <c r="T3203" s="126">
        <f t="shared" si="715"/>
        <v>0</v>
      </c>
    </row>
    <row r="3204" outlineLevel="1" spans="1:20">
      <c r="A3204" s="269" t="s">
        <v>7187</v>
      </c>
      <c r="B3204" s="172" t="s">
        <v>7188</v>
      </c>
      <c r="C3204" s="72" t="s">
        <v>350</v>
      </c>
      <c r="D3204" s="73"/>
      <c r="E3204" s="75">
        <v>132.1</v>
      </c>
      <c r="F3204" s="75">
        <f t="shared" si="712"/>
        <v>132.1</v>
      </c>
      <c r="G3204" s="75">
        <f t="shared" si="713"/>
        <v>105.68</v>
      </c>
      <c r="H3204" s="76">
        <v>200</v>
      </c>
      <c r="I3204" s="72"/>
      <c r="J3204" s="72"/>
      <c r="K3204" s="75" t="str">
        <f t="shared" si="716"/>
        <v/>
      </c>
      <c r="L3204" s="72">
        <v>10</v>
      </c>
      <c r="M3204" s="72">
        <v>200</v>
      </c>
      <c r="N3204" s="109" t="s">
        <v>351</v>
      </c>
      <c r="O3204" s="149" t="s">
        <v>7124</v>
      </c>
      <c r="P3204" s="262">
        <v>4620105829274</v>
      </c>
      <c r="Q3204" s="137">
        <v>10</v>
      </c>
      <c r="R3204" s="138">
        <v>0.02077992</v>
      </c>
      <c r="S3204" s="125">
        <f t="shared" si="714"/>
        <v>0</v>
      </c>
      <c r="T3204" s="126">
        <f t="shared" si="715"/>
        <v>0</v>
      </c>
    </row>
    <row r="3205" outlineLevel="1" spans="1:20">
      <c r="A3205" s="269" t="s">
        <v>7189</v>
      </c>
      <c r="B3205" s="172" t="s">
        <v>7190</v>
      </c>
      <c r="C3205" s="72" t="s">
        <v>350</v>
      </c>
      <c r="D3205" s="73"/>
      <c r="E3205" s="75">
        <v>132.1</v>
      </c>
      <c r="F3205" s="75">
        <f t="shared" si="712"/>
        <v>132.1</v>
      </c>
      <c r="G3205" s="75">
        <f t="shared" si="713"/>
        <v>105.68</v>
      </c>
      <c r="H3205" s="76">
        <v>200</v>
      </c>
      <c r="I3205" s="72"/>
      <c r="J3205" s="72"/>
      <c r="K3205" s="75" t="str">
        <f t="shared" si="716"/>
        <v/>
      </c>
      <c r="L3205" s="72">
        <v>10</v>
      </c>
      <c r="M3205" s="72">
        <v>200</v>
      </c>
      <c r="N3205" s="109" t="s">
        <v>351</v>
      </c>
      <c r="O3205" s="149" t="s">
        <v>7124</v>
      </c>
      <c r="P3205" s="262">
        <v>4620105829281</v>
      </c>
      <c r="Q3205" s="137">
        <v>10</v>
      </c>
      <c r="R3205" s="138">
        <v>0.02077992</v>
      </c>
      <c r="S3205" s="125">
        <f t="shared" si="714"/>
        <v>0</v>
      </c>
      <c r="T3205" s="126">
        <f t="shared" si="715"/>
        <v>0</v>
      </c>
    </row>
    <row r="3206" outlineLevel="1" spans="1:20">
      <c r="A3206" s="269" t="s">
        <v>7191</v>
      </c>
      <c r="B3206" s="172" t="s">
        <v>7192</v>
      </c>
      <c r="C3206" s="72" t="s">
        <v>350</v>
      </c>
      <c r="D3206" s="73"/>
      <c r="E3206" s="75">
        <v>132.1</v>
      </c>
      <c r="F3206" s="75">
        <f t="shared" si="712"/>
        <v>132.1</v>
      </c>
      <c r="G3206" s="75">
        <f t="shared" si="713"/>
        <v>105.68</v>
      </c>
      <c r="H3206" s="76">
        <v>120</v>
      </c>
      <c r="I3206" s="72"/>
      <c r="J3206" s="72"/>
      <c r="K3206" s="75" t="str">
        <f t="shared" si="716"/>
        <v/>
      </c>
      <c r="L3206" s="72">
        <v>5</v>
      </c>
      <c r="M3206" s="72">
        <v>200</v>
      </c>
      <c r="N3206" s="109" t="s">
        <v>351</v>
      </c>
      <c r="O3206" s="149" t="s">
        <v>7124</v>
      </c>
      <c r="P3206" s="262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5"/>
        <v>0</v>
      </c>
    </row>
    <row r="3207" outlineLevel="1" spans="1:20">
      <c r="A3207" s="269" t="s">
        <v>7193</v>
      </c>
      <c r="B3207" s="172" t="s">
        <v>7194</v>
      </c>
      <c r="C3207" s="72" t="s">
        <v>350</v>
      </c>
      <c r="D3207" s="73"/>
      <c r="E3207" s="75">
        <v>145.29</v>
      </c>
      <c r="F3207" s="75">
        <f t="shared" si="712"/>
        <v>145.29</v>
      </c>
      <c r="G3207" s="75">
        <f t="shared" si="713"/>
        <v>116.232</v>
      </c>
      <c r="H3207" s="76">
        <v>125</v>
      </c>
      <c r="I3207" s="72"/>
      <c r="J3207" s="72"/>
      <c r="K3207" s="75" t="str">
        <f t="shared" si="716"/>
        <v/>
      </c>
      <c r="L3207" s="72">
        <v>5</v>
      </c>
      <c r="M3207" s="72">
        <v>200</v>
      </c>
      <c r="N3207" s="109" t="s">
        <v>351</v>
      </c>
      <c r="O3207" s="149" t="s">
        <v>7124</v>
      </c>
      <c r="P3207" s="262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5"/>
        <v>0</v>
      </c>
    </row>
    <row r="3208" outlineLevel="1" spans="1:20">
      <c r="A3208" s="269" t="s">
        <v>7195</v>
      </c>
      <c r="B3208" s="172" t="s">
        <v>7196</v>
      </c>
      <c r="C3208" s="72" t="s">
        <v>350</v>
      </c>
      <c r="D3208" s="73"/>
      <c r="E3208" s="75">
        <v>145.29</v>
      </c>
      <c r="F3208" s="75">
        <f t="shared" si="712"/>
        <v>145.29</v>
      </c>
      <c r="G3208" s="75">
        <f t="shared" si="713"/>
        <v>116.232</v>
      </c>
      <c r="H3208" s="76">
        <v>885</v>
      </c>
      <c r="I3208" s="72"/>
      <c r="J3208" s="72"/>
      <c r="K3208" s="75" t="str">
        <f t="shared" si="716"/>
        <v/>
      </c>
      <c r="L3208" s="72">
        <v>5</v>
      </c>
      <c r="M3208" s="72">
        <v>600</v>
      </c>
      <c r="N3208" s="109" t="s">
        <v>351</v>
      </c>
      <c r="O3208" s="149" t="s">
        <v>7124</v>
      </c>
      <c r="P3208" s="262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5"/>
        <v>0</v>
      </c>
    </row>
    <row r="3209" outlineLevel="1" spans="1:20">
      <c r="A3209" s="269" t="s">
        <v>7197</v>
      </c>
      <c r="B3209" s="172" t="s">
        <v>7198</v>
      </c>
      <c r="C3209" s="72" t="s">
        <v>350</v>
      </c>
      <c r="D3209" s="73"/>
      <c r="E3209" s="75">
        <v>145.29</v>
      </c>
      <c r="F3209" s="75">
        <f t="shared" si="712"/>
        <v>145.29</v>
      </c>
      <c r="G3209" s="75">
        <f t="shared" si="713"/>
        <v>116.232</v>
      </c>
      <c r="H3209" s="76">
        <v>1570</v>
      </c>
      <c r="I3209" s="72"/>
      <c r="J3209" s="72"/>
      <c r="K3209" s="75" t="str">
        <f t="shared" si="716"/>
        <v/>
      </c>
      <c r="L3209" s="72">
        <v>5</v>
      </c>
      <c r="M3209" s="72">
        <v>400</v>
      </c>
      <c r="N3209" s="109" t="s">
        <v>351</v>
      </c>
      <c r="O3209" s="149" t="s">
        <v>7124</v>
      </c>
      <c r="P3209" s="262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5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6"/>
        <v/>
      </c>
      <c r="L3210" s="72"/>
      <c r="M3210" s="72"/>
      <c r="N3210" s="109"/>
      <c r="O3210" s="149"/>
      <c r="P3210" s="262"/>
      <c r="Q3210" s="137"/>
      <c r="R3210" s="138"/>
      <c r="S3210" s="125"/>
      <c r="T3210" s="126"/>
    </row>
    <row r="3211" outlineLevel="1" spans="1:20">
      <c r="A3211" s="269" t="s">
        <v>7199</v>
      </c>
      <c r="B3211" s="172" t="s">
        <v>7200</v>
      </c>
      <c r="C3211" s="72" t="s">
        <v>350</v>
      </c>
      <c r="D3211" s="73"/>
      <c r="E3211" s="75">
        <v>2219.64</v>
      </c>
      <c r="F3211" s="75">
        <f t="shared" ref="F3211:F3226" si="717">E3211-E3211*$G$2%</f>
        <v>2219.64</v>
      </c>
      <c r="G3211" s="75">
        <f t="shared" ref="G3211:G3226" si="718">E3211-(20*E3211/100)</f>
        <v>1775.712</v>
      </c>
      <c r="H3211" s="76">
        <v>89</v>
      </c>
      <c r="I3211" s="72"/>
      <c r="J3211" s="72"/>
      <c r="K3211" s="75" t="str">
        <f t="shared" si="716"/>
        <v/>
      </c>
      <c r="L3211" s="72">
        <v>1</v>
      </c>
      <c r="M3211" s="72">
        <v>18</v>
      </c>
      <c r="N3211" s="109" t="s">
        <v>351</v>
      </c>
      <c r="O3211" s="149" t="s">
        <v>6584</v>
      </c>
      <c r="P3211" s="262">
        <v>4650358700129</v>
      </c>
      <c r="Q3211" s="137">
        <v>20</v>
      </c>
      <c r="R3211" s="138">
        <v>0.04932436</v>
      </c>
      <c r="S3211" s="125">
        <f t="shared" ref="S3211:S3226" si="719">Q3211/M3211*D3211</f>
        <v>0</v>
      </c>
      <c r="T3211" s="126">
        <f t="shared" ref="T3211:T3226" si="720">R3211/M3211*D3211</f>
        <v>0</v>
      </c>
    </row>
    <row r="3212" outlineLevel="1" spans="1:20">
      <c r="A3212" s="269" t="s">
        <v>7201</v>
      </c>
      <c r="B3212" s="172" t="s">
        <v>7202</v>
      </c>
      <c r="C3212" s="72" t="s">
        <v>350</v>
      </c>
      <c r="D3212" s="73"/>
      <c r="E3212" s="75">
        <v>3218.17</v>
      </c>
      <c r="F3212" s="75">
        <f t="shared" si="717"/>
        <v>3218.17</v>
      </c>
      <c r="G3212" s="75">
        <f t="shared" si="718"/>
        <v>2574.536</v>
      </c>
      <c r="H3212" s="76">
        <v>80</v>
      </c>
      <c r="I3212" s="72"/>
      <c r="J3212" s="72"/>
      <c r="K3212" s="75" t="str">
        <f t="shared" si="716"/>
        <v/>
      </c>
      <c r="L3212" s="72">
        <v>1</v>
      </c>
      <c r="M3212" s="72">
        <v>12</v>
      </c>
      <c r="N3212" s="109" t="s">
        <v>351</v>
      </c>
      <c r="O3212" s="149" t="s">
        <v>6584</v>
      </c>
      <c r="P3212" s="262">
        <v>4650358700136</v>
      </c>
      <c r="Q3212" s="137">
        <v>19.5</v>
      </c>
      <c r="R3212" s="138">
        <v>0.04152075</v>
      </c>
      <c r="S3212" s="125">
        <f t="shared" si="719"/>
        <v>0</v>
      </c>
      <c r="T3212" s="126">
        <f t="shared" si="720"/>
        <v>0</v>
      </c>
    </row>
    <row r="3213" outlineLevel="1" spans="1:20">
      <c r="A3213" s="269" t="s">
        <v>7203</v>
      </c>
      <c r="B3213" s="172" t="s">
        <v>7204</v>
      </c>
      <c r="C3213" s="72" t="s">
        <v>350</v>
      </c>
      <c r="D3213" s="73"/>
      <c r="E3213" s="75">
        <v>4807.55</v>
      </c>
      <c r="F3213" s="75">
        <f t="shared" si="717"/>
        <v>4807.55</v>
      </c>
      <c r="G3213" s="75">
        <f t="shared" si="718"/>
        <v>3846.04</v>
      </c>
      <c r="H3213" s="76">
        <v>37</v>
      </c>
      <c r="I3213" s="72"/>
      <c r="J3213" s="72"/>
      <c r="K3213" s="75" t="str">
        <f t="shared" si="716"/>
        <v/>
      </c>
      <c r="L3213" s="72">
        <v>1</v>
      </c>
      <c r="M3213" s="72">
        <v>8</v>
      </c>
      <c r="N3213" s="109" t="s">
        <v>351</v>
      </c>
      <c r="O3213" s="149" t="s">
        <v>6584</v>
      </c>
      <c r="P3213" s="262">
        <v>4650358700143</v>
      </c>
      <c r="Q3213" s="137">
        <v>19</v>
      </c>
      <c r="R3213" s="138">
        <v>0.0439704</v>
      </c>
      <c r="S3213" s="125">
        <f t="shared" si="719"/>
        <v>0</v>
      </c>
      <c r="T3213" s="126">
        <f t="shared" si="720"/>
        <v>0</v>
      </c>
    </row>
    <row r="3214" outlineLevel="1" spans="1:20">
      <c r="A3214" s="269" t="s">
        <v>7205</v>
      </c>
      <c r="B3214" s="172" t="s">
        <v>7206</v>
      </c>
      <c r="C3214" s="72" t="s">
        <v>350</v>
      </c>
      <c r="D3214" s="73"/>
      <c r="E3214" s="75">
        <v>8910.28</v>
      </c>
      <c r="F3214" s="75">
        <f t="shared" si="717"/>
        <v>8910.28</v>
      </c>
      <c r="G3214" s="75">
        <f t="shared" si="718"/>
        <v>7128.224</v>
      </c>
      <c r="H3214" s="76">
        <v>26</v>
      </c>
      <c r="I3214" s="72"/>
      <c r="J3214" s="72"/>
      <c r="K3214" s="75" t="str">
        <f t="shared" si="716"/>
        <v/>
      </c>
      <c r="L3214" s="72">
        <v>1</v>
      </c>
      <c r="M3214" s="72">
        <v>4</v>
      </c>
      <c r="N3214" s="109" t="s">
        <v>351</v>
      </c>
      <c r="O3214" s="149" t="s">
        <v>6584</v>
      </c>
      <c r="P3214" s="262">
        <v>4650358700150</v>
      </c>
      <c r="Q3214" s="137">
        <v>16.3</v>
      </c>
      <c r="R3214" s="138">
        <v>0.03218304</v>
      </c>
      <c r="S3214" s="125">
        <f t="shared" si="719"/>
        <v>0</v>
      </c>
      <c r="T3214" s="126">
        <f t="shared" si="720"/>
        <v>0</v>
      </c>
    </row>
    <row r="3215" outlineLevel="1" spans="1:20">
      <c r="A3215" s="269" t="s">
        <v>7207</v>
      </c>
      <c r="B3215" s="172" t="s">
        <v>7208</v>
      </c>
      <c r="C3215" s="72" t="s">
        <v>350</v>
      </c>
      <c r="D3215" s="73"/>
      <c r="E3215" s="75">
        <v>3314.96</v>
      </c>
      <c r="F3215" s="75">
        <f t="shared" si="717"/>
        <v>3314.96</v>
      </c>
      <c r="G3215" s="75">
        <f t="shared" si="718"/>
        <v>2651.968</v>
      </c>
      <c r="H3215" s="76">
        <v>60</v>
      </c>
      <c r="I3215" s="72"/>
      <c r="J3215" s="72"/>
      <c r="K3215" s="75" t="str">
        <f t="shared" si="716"/>
        <v/>
      </c>
      <c r="L3215" s="72">
        <v>1</v>
      </c>
      <c r="M3215" s="72">
        <v>12</v>
      </c>
      <c r="N3215" s="109" t="s">
        <v>351</v>
      </c>
      <c r="O3215" s="149" t="s">
        <v>6584</v>
      </c>
      <c r="P3215" s="262">
        <v>4650358700167</v>
      </c>
      <c r="Q3215" s="137">
        <v>16.3</v>
      </c>
      <c r="R3215" s="138">
        <v>0.0393635</v>
      </c>
      <c r="S3215" s="125">
        <f t="shared" si="719"/>
        <v>0</v>
      </c>
      <c r="T3215" s="126">
        <f t="shared" si="720"/>
        <v>0</v>
      </c>
    </row>
    <row r="3216" outlineLevel="1" spans="1:20">
      <c r="A3216" s="269" t="s">
        <v>7209</v>
      </c>
      <c r="B3216" s="172" t="s">
        <v>7210</v>
      </c>
      <c r="C3216" s="72" t="s">
        <v>350</v>
      </c>
      <c r="D3216" s="73"/>
      <c r="E3216" s="75">
        <v>5511.07</v>
      </c>
      <c r="F3216" s="75">
        <f t="shared" si="717"/>
        <v>5511.07</v>
      </c>
      <c r="G3216" s="75">
        <f t="shared" si="718"/>
        <v>4408.856</v>
      </c>
      <c r="H3216" s="76">
        <v>47</v>
      </c>
      <c r="I3216" s="72"/>
      <c r="J3216" s="72"/>
      <c r="K3216" s="75" t="str">
        <f t="shared" si="716"/>
        <v/>
      </c>
      <c r="L3216" s="72">
        <v>1</v>
      </c>
      <c r="M3216" s="72">
        <v>8</v>
      </c>
      <c r="N3216" s="109" t="s">
        <v>351</v>
      </c>
      <c r="O3216" s="149" t="s">
        <v>6584</v>
      </c>
      <c r="P3216" s="262">
        <v>4650358700174</v>
      </c>
      <c r="Q3216" s="137">
        <v>18.7</v>
      </c>
      <c r="R3216" s="138">
        <v>0.039123</v>
      </c>
      <c r="S3216" s="125">
        <f t="shared" si="719"/>
        <v>0</v>
      </c>
      <c r="T3216" s="126">
        <f t="shared" si="720"/>
        <v>0</v>
      </c>
    </row>
    <row r="3217" outlineLevel="1" spans="1:20">
      <c r="A3217" s="269" t="s">
        <v>7211</v>
      </c>
      <c r="B3217" s="172" t="s">
        <v>7212</v>
      </c>
      <c r="C3217" s="72" t="s">
        <v>350</v>
      </c>
      <c r="D3217" s="73"/>
      <c r="E3217" s="75">
        <v>7355.1</v>
      </c>
      <c r="F3217" s="75">
        <f t="shared" si="717"/>
        <v>7355.1</v>
      </c>
      <c r="G3217" s="75">
        <f t="shared" si="718"/>
        <v>5884.08</v>
      </c>
      <c r="H3217" s="76">
        <v>24</v>
      </c>
      <c r="I3217" s="72"/>
      <c r="J3217" s="72"/>
      <c r="K3217" s="75" t="str">
        <f t="shared" si="716"/>
        <v/>
      </c>
      <c r="L3217" s="72">
        <v>1</v>
      </c>
      <c r="M3217" s="72">
        <v>6</v>
      </c>
      <c r="N3217" s="109" t="s">
        <v>351</v>
      </c>
      <c r="O3217" s="149" t="s">
        <v>6584</v>
      </c>
      <c r="P3217" s="262">
        <v>4650358700181</v>
      </c>
      <c r="Q3217" s="137">
        <v>19.4</v>
      </c>
      <c r="R3217" s="138">
        <v>0.0392139</v>
      </c>
      <c r="S3217" s="125">
        <f t="shared" si="719"/>
        <v>0</v>
      </c>
      <c r="T3217" s="126">
        <f t="shared" si="720"/>
        <v>0</v>
      </c>
    </row>
    <row r="3218" outlineLevel="1" spans="1:20">
      <c r="A3218" s="269" t="s">
        <v>7213</v>
      </c>
      <c r="B3218" s="172" t="s">
        <v>7214</v>
      </c>
      <c r="C3218" s="72" t="s">
        <v>350</v>
      </c>
      <c r="D3218" s="73"/>
      <c r="E3218" s="75">
        <v>13277.83</v>
      </c>
      <c r="F3218" s="75">
        <f t="shared" si="717"/>
        <v>13277.83</v>
      </c>
      <c r="G3218" s="75">
        <f t="shared" si="718"/>
        <v>10622.264</v>
      </c>
      <c r="H3218" s="76">
        <v>14</v>
      </c>
      <c r="I3218" s="72"/>
      <c r="J3218" s="72"/>
      <c r="K3218" s="75" t="str">
        <f t="shared" si="716"/>
        <v/>
      </c>
      <c r="L3218" s="72">
        <v>1</v>
      </c>
      <c r="M3218" s="72">
        <v>2</v>
      </c>
      <c r="N3218" s="109" t="s">
        <v>351</v>
      </c>
      <c r="O3218" s="149" t="s">
        <v>6584</v>
      </c>
      <c r="P3218" s="262">
        <v>4650358700198</v>
      </c>
      <c r="Q3218" s="137">
        <v>11.5</v>
      </c>
      <c r="R3218" s="138">
        <v>0.02752645</v>
      </c>
      <c r="S3218" s="125">
        <f t="shared" si="719"/>
        <v>0</v>
      </c>
      <c r="T3218" s="126">
        <f t="shared" si="720"/>
        <v>0</v>
      </c>
    </row>
    <row r="3219" outlineLevel="1" spans="1:20">
      <c r="A3219" s="269" t="s">
        <v>7215</v>
      </c>
      <c r="B3219" s="172" t="s">
        <v>7216</v>
      </c>
      <c r="C3219" s="72" t="s">
        <v>350</v>
      </c>
      <c r="D3219" s="73"/>
      <c r="E3219" s="75">
        <v>2519.76</v>
      </c>
      <c r="F3219" s="75">
        <f t="shared" si="717"/>
        <v>2519.76</v>
      </c>
      <c r="G3219" s="75">
        <f t="shared" si="718"/>
        <v>2015.808</v>
      </c>
      <c r="H3219" s="76">
        <v>76</v>
      </c>
      <c r="I3219" s="72"/>
      <c r="J3219" s="72"/>
      <c r="K3219" s="75" t="str">
        <f t="shared" si="716"/>
        <v/>
      </c>
      <c r="L3219" s="72">
        <v>1</v>
      </c>
      <c r="M3219" s="72">
        <v>18</v>
      </c>
      <c r="N3219" s="109" t="s">
        <v>351</v>
      </c>
      <c r="O3219" s="149" t="s">
        <v>6584</v>
      </c>
      <c r="P3219" s="262">
        <v>4650358700204</v>
      </c>
      <c r="Q3219" s="137">
        <v>21.1</v>
      </c>
      <c r="R3219" s="138">
        <v>0.04932436</v>
      </c>
      <c r="S3219" s="125">
        <f t="shared" si="719"/>
        <v>0</v>
      </c>
      <c r="T3219" s="126">
        <f t="shared" si="720"/>
        <v>0</v>
      </c>
    </row>
    <row r="3220" outlineLevel="1" spans="1:20">
      <c r="A3220" s="269" t="s">
        <v>7217</v>
      </c>
      <c r="B3220" s="172" t="s">
        <v>7218</v>
      </c>
      <c r="C3220" s="72" t="s">
        <v>350</v>
      </c>
      <c r="D3220" s="73"/>
      <c r="E3220" s="75">
        <v>3628.91</v>
      </c>
      <c r="F3220" s="75">
        <f t="shared" si="717"/>
        <v>3628.91</v>
      </c>
      <c r="G3220" s="75">
        <f t="shared" si="718"/>
        <v>2903.128</v>
      </c>
      <c r="H3220" s="76">
        <v>69</v>
      </c>
      <c r="I3220" s="72"/>
      <c r="J3220" s="72"/>
      <c r="K3220" s="75" t="str">
        <f t="shared" si="716"/>
        <v/>
      </c>
      <c r="L3220" s="72">
        <v>1</v>
      </c>
      <c r="M3220" s="72">
        <v>12</v>
      </c>
      <c r="N3220" s="109" t="s">
        <v>351</v>
      </c>
      <c r="O3220" s="149" t="s">
        <v>6584</v>
      </c>
      <c r="P3220" s="262">
        <v>4650358700211</v>
      </c>
      <c r="Q3220" s="137">
        <v>20.5</v>
      </c>
      <c r="R3220" s="138">
        <v>0.04152075</v>
      </c>
      <c r="S3220" s="125">
        <f t="shared" si="719"/>
        <v>0</v>
      </c>
      <c r="T3220" s="126">
        <f t="shared" si="720"/>
        <v>0</v>
      </c>
    </row>
    <row r="3221" outlineLevel="1" spans="1:20">
      <c r="A3221" s="269" t="s">
        <v>7219</v>
      </c>
      <c r="B3221" s="172" t="s">
        <v>7220</v>
      </c>
      <c r="C3221" s="72" t="s">
        <v>350</v>
      </c>
      <c r="D3221" s="73"/>
      <c r="E3221" s="75">
        <v>5325.9</v>
      </c>
      <c r="F3221" s="75">
        <f t="shared" si="717"/>
        <v>5325.9</v>
      </c>
      <c r="G3221" s="75">
        <f t="shared" si="718"/>
        <v>4260.72</v>
      </c>
      <c r="H3221" s="76">
        <v>38</v>
      </c>
      <c r="I3221" s="72"/>
      <c r="J3221" s="72"/>
      <c r="K3221" s="75" t="str">
        <f t="shared" si="716"/>
        <v/>
      </c>
      <c r="L3221" s="72">
        <v>1</v>
      </c>
      <c r="M3221" s="72">
        <v>8</v>
      </c>
      <c r="N3221" s="109" t="s">
        <v>351</v>
      </c>
      <c r="O3221" s="149" t="s">
        <v>6584</v>
      </c>
      <c r="P3221" s="262">
        <v>4650358700228</v>
      </c>
      <c r="Q3221" s="137">
        <v>20</v>
      </c>
      <c r="R3221" s="138">
        <v>0.0439704</v>
      </c>
      <c r="S3221" s="125">
        <f t="shared" si="719"/>
        <v>0</v>
      </c>
      <c r="T3221" s="126">
        <f t="shared" si="720"/>
        <v>0</v>
      </c>
    </row>
    <row r="3222" outlineLevel="1" spans="1:20">
      <c r="A3222" s="269" t="s">
        <v>7221</v>
      </c>
      <c r="B3222" s="172" t="s">
        <v>7222</v>
      </c>
      <c r="C3222" s="72" t="s">
        <v>350</v>
      </c>
      <c r="D3222" s="73"/>
      <c r="E3222" s="75">
        <v>10110.78</v>
      </c>
      <c r="F3222" s="75">
        <f t="shared" si="717"/>
        <v>10110.78</v>
      </c>
      <c r="G3222" s="75">
        <f t="shared" si="718"/>
        <v>8088.624</v>
      </c>
      <c r="H3222" s="76">
        <v>15</v>
      </c>
      <c r="I3222" s="72"/>
      <c r="J3222" s="72"/>
      <c r="K3222" s="75" t="str">
        <f t="shared" si="716"/>
        <v/>
      </c>
      <c r="L3222" s="72">
        <v>1</v>
      </c>
      <c r="M3222" s="72">
        <v>4</v>
      </c>
      <c r="N3222" s="109" t="s">
        <v>351</v>
      </c>
      <c r="O3222" s="149" t="s">
        <v>6584</v>
      </c>
      <c r="P3222" s="262">
        <v>4650358700235</v>
      </c>
      <c r="Q3222" s="137">
        <v>17.2</v>
      </c>
      <c r="R3222" s="138">
        <v>0.03218304</v>
      </c>
      <c r="S3222" s="125">
        <f t="shared" si="719"/>
        <v>0</v>
      </c>
      <c r="T3222" s="126">
        <f t="shared" si="720"/>
        <v>0</v>
      </c>
    </row>
    <row r="3223" outlineLevel="1" spans="1:20">
      <c r="A3223" s="269" t="s">
        <v>7223</v>
      </c>
      <c r="B3223" s="172" t="s">
        <v>7224</v>
      </c>
      <c r="C3223" s="72" t="s">
        <v>350</v>
      </c>
      <c r="D3223" s="73"/>
      <c r="E3223" s="75">
        <v>3824.09</v>
      </c>
      <c r="F3223" s="75">
        <f t="shared" si="717"/>
        <v>3824.09</v>
      </c>
      <c r="G3223" s="75">
        <f t="shared" si="718"/>
        <v>3059.272</v>
      </c>
      <c r="H3223" s="76">
        <v>60</v>
      </c>
      <c r="I3223" s="72"/>
      <c r="J3223" s="72"/>
      <c r="K3223" s="75" t="str">
        <f t="shared" si="716"/>
        <v/>
      </c>
      <c r="L3223" s="72">
        <v>1</v>
      </c>
      <c r="M3223" s="72">
        <v>12</v>
      </c>
      <c r="N3223" s="109" t="s">
        <v>351</v>
      </c>
      <c r="O3223" s="149" t="s">
        <v>6584</v>
      </c>
      <c r="P3223" s="262">
        <v>4650358700242</v>
      </c>
      <c r="Q3223" s="137">
        <v>17.6</v>
      </c>
      <c r="R3223" s="138">
        <v>0.0393635</v>
      </c>
      <c r="S3223" s="125">
        <f t="shared" si="719"/>
        <v>0</v>
      </c>
      <c r="T3223" s="126">
        <f t="shared" si="720"/>
        <v>0</v>
      </c>
    </row>
    <row r="3224" outlineLevel="1" spans="1:20">
      <c r="A3224" s="269" t="s">
        <v>7225</v>
      </c>
      <c r="B3224" s="172" t="s">
        <v>7226</v>
      </c>
      <c r="C3224" s="72" t="s">
        <v>350</v>
      </c>
      <c r="D3224" s="73"/>
      <c r="E3224" s="75">
        <v>6021.07</v>
      </c>
      <c r="F3224" s="75">
        <f t="shared" si="717"/>
        <v>6021.07</v>
      </c>
      <c r="G3224" s="75">
        <f t="shared" si="718"/>
        <v>4816.856</v>
      </c>
      <c r="H3224" s="76">
        <v>54</v>
      </c>
      <c r="I3224" s="72"/>
      <c r="J3224" s="72"/>
      <c r="K3224" s="75" t="str">
        <f t="shared" si="716"/>
        <v/>
      </c>
      <c r="L3224" s="72">
        <v>1</v>
      </c>
      <c r="M3224" s="72">
        <v>8</v>
      </c>
      <c r="N3224" s="109" t="s">
        <v>351</v>
      </c>
      <c r="O3224" s="149" t="s">
        <v>6584</v>
      </c>
      <c r="P3224" s="262">
        <v>4650358700259</v>
      </c>
      <c r="Q3224" s="137">
        <v>20.1</v>
      </c>
      <c r="R3224" s="138">
        <v>0.039123</v>
      </c>
      <c r="S3224" s="125">
        <f t="shared" si="719"/>
        <v>0</v>
      </c>
      <c r="T3224" s="126">
        <f t="shared" si="720"/>
        <v>0</v>
      </c>
    </row>
    <row r="3225" outlineLevel="1" spans="1:20">
      <c r="A3225" s="269" t="s">
        <v>7227</v>
      </c>
      <c r="B3225" s="172" t="s">
        <v>7228</v>
      </c>
      <c r="C3225" s="72" t="s">
        <v>350</v>
      </c>
      <c r="D3225" s="73"/>
      <c r="E3225" s="75">
        <v>8015.07</v>
      </c>
      <c r="F3225" s="75">
        <f t="shared" si="717"/>
        <v>8015.07</v>
      </c>
      <c r="G3225" s="75">
        <f t="shared" si="718"/>
        <v>6412.056</v>
      </c>
      <c r="H3225" s="76">
        <v>30</v>
      </c>
      <c r="I3225" s="72"/>
      <c r="J3225" s="72"/>
      <c r="K3225" s="75" t="str">
        <f t="shared" si="716"/>
        <v/>
      </c>
      <c r="L3225" s="72">
        <v>1</v>
      </c>
      <c r="M3225" s="72">
        <v>6</v>
      </c>
      <c r="N3225" s="109" t="s">
        <v>351</v>
      </c>
      <c r="O3225" s="149" t="s">
        <v>6584</v>
      </c>
      <c r="P3225" s="262">
        <v>4650358700266</v>
      </c>
      <c r="Q3225" s="137">
        <v>20.7</v>
      </c>
      <c r="R3225" s="138">
        <v>0.0392139</v>
      </c>
      <c r="S3225" s="125">
        <f t="shared" si="719"/>
        <v>0</v>
      </c>
      <c r="T3225" s="126">
        <f t="shared" si="720"/>
        <v>0</v>
      </c>
    </row>
    <row r="3226" outlineLevel="1" spans="1:20">
      <c r="A3226" s="269" t="s">
        <v>7229</v>
      </c>
      <c r="B3226" s="172" t="s">
        <v>7230</v>
      </c>
      <c r="C3226" s="72" t="s">
        <v>350</v>
      </c>
      <c r="D3226" s="73"/>
      <c r="E3226" s="75">
        <v>15017.27</v>
      </c>
      <c r="F3226" s="75">
        <f t="shared" si="717"/>
        <v>15017.27</v>
      </c>
      <c r="G3226" s="75">
        <f t="shared" si="718"/>
        <v>12013.816</v>
      </c>
      <c r="H3226" s="76">
        <v>10</v>
      </c>
      <c r="I3226" s="72"/>
      <c r="J3226" s="72"/>
      <c r="K3226" s="75" t="str">
        <f t="shared" si="716"/>
        <v/>
      </c>
      <c r="L3226" s="72">
        <v>1</v>
      </c>
      <c r="M3226" s="72">
        <v>2</v>
      </c>
      <c r="N3226" s="109" t="s">
        <v>351</v>
      </c>
      <c r="O3226" s="149" t="s">
        <v>6584</v>
      </c>
      <c r="P3226" s="262">
        <v>4650358700273</v>
      </c>
      <c r="Q3226" s="137">
        <v>12.5</v>
      </c>
      <c r="R3226" s="138">
        <v>0.02752645</v>
      </c>
      <c r="S3226" s="125">
        <f t="shared" si="719"/>
        <v>0</v>
      </c>
      <c r="T3226" s="126">
        <f t="shared" si="720"/>
        <v>0</v>
      </c>
    </row>
    <row r="3227" outlineLevel="1" spans="1:20">
      <c r="A3227" s="65" t="s">
        <v>7231</v>
      </c>
      <c r="B3227" s="172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9"/>
      <c r="P3227" s="262"/>
      <c r="Q3227" s="137"/>
      <c r="R3227" s="138"/>
      <c r="S3227" s="125"/>
      <c r="T3227" s="126"/>
    </row>
    <row r="3228" outlineLevel="1" spans="1:20">
      <c r="A3228" s="187" t="s">
        <v>7232</v>
      </c>
      <c r="B3228" s="172" t="s">
        <v>7233</v>
      </c>
      <c r="C3228" s="72" t="s">
        <v>350</v>
      </c>
      <c r="D3228" s="73"/>
      <c r="E3228" s="75">
        <v>3452.1</v>
      </c>
      <c r="F3228" s="75">
        <f t="shared" ref="F3228:F3243" si="721">E3228-E3228*$G$2%</f>
        <v>3452.1</v>
      </c>
      <c r="G3228" s="75">
        <f t="shared" ref="G3228:G3243" si="722">E3228-(20*E3228/100)</f>
        <v>2761.68</v>
      </c>
      <c r="H3228" s="78"/>
      <c r="I3228" s="72"/>
      <c r="J3228" s="72"/>
      <c r="K3228" s="75" t="str">
        <f t="shared" ref="K3228:K3243" si="723">IF(D3228="","",IF(F3228="","",ROUND(D3228*F3228,2)))</f>
        <v/>
      </c>
      <c r="L3228" s="72">
        <v>1</v>
      </c>
      <c r="M3228" s="72">
        <v>18</v>
      </c>
      <c r="N3228" s="109"/>
      <c r="O3228" s="149" t="s">
        <v>6584</v>
      </c>
      <c r="P3228" s="262">
        <v>4650358703762</v>
      </c>
      <c r="Q3228" s="137"/>
      <c r="R3228" s="138"/>
      <c r="S3228" s="125">
        <f t="shared" ref="S3228:S3243" si="724">Q3228/M3228*D3228</f>
        <v>0</v>
      </c>
      <c r="T3228" s="126">
        <f t="shared" ref="T3228:T3243" si="725">R3228/M3228*D3228</f>
        <v>0</v>
      </c>
    </row>
    <row r="3229" outlineLevel="1" spans="1:20">
      <c r="A3229" s="187" t="s">
        <v>7234</v>
      </c>
      <c r="B3229" s="172" t="s">
        <v>7235</v>
      </c>
      <c r="C3229" s="72" t="s">
        <v>350</v>
      </c>
      <c r="D3229" s="73"/>
      <c r="E3229" s="75">
        <v>5872.07</v>
      </c>
      <c r="F3229" s="75">
        <f t="shared" si="721"/>
        <v>5872.07</v>
      </c>
      <c r="G3229" s="75">
        <f t="shared" si="722"/>
        <v>4697.656</v>
      </c>
      <c r="H3229" s="78"/>
      <c r="I3229" s="72"/>
      <c r="J3229" s="72"/>
      <c r="K3229" s="75" t="str">
        <f t="shared" si="723"/>
        <v/>
      </c>
      <c r="L3229" s="72">
        <v>1</v>
      </c>
      <c r="M3229" s="72">
        <v>12</v>
      </c>
      <c r="N3229" s="109"/>
      <c r="O3229" s="149" t="s">
        <v>6584</v>
      </c>
      <c r="P3229" s="262">
        <v>4650358703786</v>
      </c>
      <c r="Q3229" s="137"/>
      <c r="R3229" s="138"/>
      <c r="S3229" s="125">
        <f t="shared" si="724"/>
        <v>0</v>
      </c>
      <c r="T3229" s="126">
        <f t="shared" si="725"/>
        <v>0</v>
      </c>
    </row>
    <row r="3230" outlineLevel="1" spans="1:20">
      <c r="A3230" s="187" t="s">
        <v>7236</v>
      </c>
      <c r="B3230" s="172" t="s">
        <v>7237</v>
      </c>
      <c r="C3230" s="72" t="s">
        <v>350</v>
      </c>
      <c r="D3230" s="73"/>
      <c r="E3230" s="75">
        <v>3904.95</v>
      </c>
      <c r="F3230" s="75">
        <f t="shared" si="721"/>
        <v>3904.95</v>
      </c>
      <c r="G3230" s="75">
        <f t="shared" si="722"/>
        <v>3123.96</v>
      </c>
      <c r="H3230" s="78"/>
      <c r="I3230" s="72"/>
      <c r="J3230" s="72"/>
      <c r="K3230" s="75" t="str">
        <f t="shared" si="723"/>
        <v/>
      </c>
      <c r="L3230" s="72">
        <v>1</v>
      </c>
      <c r="M3230" s="72">
        <v>18</v>
      </c>
      <c r="N3230" s="109"/>
      <c r="O3230" s="149" t="s">
        <v>6584</v>
      </c>
      <c r="P3230" s="262">
        <v>4650358703793</v>
      </c>
      <c r="Q3230" s="137"/>
      <c r="R3230" s="138"/>
      <c r="S3230" s="125">
        <f t="shared" si="724"/>
        <v>0</v>
      </c>
      <c r="T3230" s="126">
        <f t="shared" si="725"/>
        <v>0</v>
      </c>
    </row>
    <row r="3231" outlineLevel="1" spans="1:20">
      <c r="A3231" s="187" t="s">
        <v>7238</v>
      </c>
      <c r="B3231" s="172" t="s">
        <v>7239</v>
      </c>
      <c r="C3231" s="72" t="s">
        <v>350</v>
      </c>
      <c r="D3231" s="73"/>
      <c r="E3231" s="75">
        <v>7051.18</v>
      </c>
      <c r="F3231" s="75">
        <f t="shared" si="721"/>
        <v>7051.18</v>
      </c>
      <c r="G3231" s="75">
        <f t="shared" si="722"/>
        <v>5640.944</v>
      </c>
      <c r="H3231" s="78"/>
      <c r="I3231" s="72"/>
      <c r="J3231" s="72"/>
      <c r="K3231" s="75" t="str">
        <f t="shared" si="723"/>
        <v/>
      </c>
      <c r="L3231" s="72">
        <v>1</v>
      </c>
      <c r="M3231" s="72">
        <v>12</v>
      </c>
      <c r="N3231" s="109"/>
      <c r="O3231" s="149" t="s">
        <v>6584</v>
      </c>
      <c r="P3231" s="262">
        <v>4650358703809</v>
      </c>
      <c r="Q3231" s="137"/>
      <c r="R3231" s="138"/>
      <c r="S3231" s="125">
        <f t="shared" si="724"/>
        <v>0</v>
      </c>
      <c r="T3231" s="126">
        <f t="shared" si="725"/>
        <v>0</v>
      </c>
    </row>
    <row r="3232" outlineLevel="1" spans="1:20">
      <c r="A3232" s="187" t="s">
        <v>7240</v>
      </c>
      <c r="B3232" s="172" t="s">
        <v>7241</v>
      </c>
      <c r="C3232" s="72" t="s">
        <v>350</v>
      </c>
      <c r="D3232" s="73"/>
      <c r="E3232" s="75">
        <v>5715.96</v>
      </c>
      <c r="F3232" s="75">
        <f t="shared" si="721"/>
        <v>5715.96</v>
      </c>
      <c r="G3232" s="75">
        <f t="shared" si="722"/>
        <v>4572.768</v>
      </c>
      <c r="H3232" s="78"/>
      <c r="I3232" s="72"/>
      <c r="J3232" s="72"/>
      <c r="K3232" s="75" t="str">
        <f t="shared" si="723"/>
        <v/>
      </c>
      <c r="L3232" s="72">
        <v>1</v>
      </c>
      <c r="M3232" s="72">
        <v>12</v>
      </c>
      <c r="N3232" s="109"/>
      <c r="O3232" s="149" t="s">
        <v>6584</v>
      </c>
      <c r="P3232" s="262">
        <v>4650358703816</v>
      </c>
      <c r="Q3232" s="137"/>
      <c r="R3232" s="138"/>
      <c r="S3232" s="125">
        <f t="shared" si="724"/>
        <v>0</v>
      </c>
      <c r="T3232" s="126">
        <f t="shared" si="725"/>
        <v>0</v>
      </c>
    </row>
    <row r="3233" outlineLevel="1" spans="1:20">
      <c r="A3233" s="187" t="s">
        <v>7242</v>
      </c>
      <c r="B3233" s="172" t="s">
        <v>7243</v>
      </c>
      <c r="C3233" s="72" t="s">
        <v>350</v>
      </c>
      <c r="D3233" s="73"/>
      <c r="E3233" s="75">
        <v>7295.85</v>
      </c>
      <c r="F3233" s="75">
        <f t="shared" si="721"/>
        <v>7295.85</v>
      </c>
      <c r="G3233" s="75">
        <f t="shared" si="722"/>
        <v>5836.68</v>
      </c>
      <c r="H3233" s="78"/>
      <c r="I3233" s="72"/>
      <c r="J3233" s="72"/>
      <c r="K3233" s="75" t="str">
        <f t="shared" si="723"/>
        <v/>
      </c>
      <c r="L3233" s="72">
        <v>1</v>
      </c>
      <c r="M3233" s="72">
        <v>8</v>
      </c>
      <c r="N3233" s="109"/>
      <c r="O3233" s="149" t="s">
        <v>6584</v>
      </c>
      <c r="P3233" s="262">
        <v>4650358703823</v>
      </c>
      <c r="Q3233" s="137"/>
      <c r="R3233" s="138"/>
      <c r="S3233" s="125">
        <f t="shared" si="724"/>
        <v>0</v>
      </c>
      <c r="T3233" s="126">
        <f t="shared" si="725"/>
        <v>0</v>
      </c>
    </row>
    <row r="3234" outlineLevel="1" spans="1:20">
      <c r="A3234" s="187" t="s">
        <v>7244</v>
      </c>
      <c r="B3234" s="172" t="s">
        <v>7245</v>
      </c>
      <c r="C3234" s="72" t="s">
        <v>350</v>
      </c>
      <c r="D3234" s="73"/>
      <c r="E3234" s="75">
        <v>4573.18</v>
      </c>
      <c r="F3234" s="75">
        <f t="shared" si="721"/>
        <v>4573.18</v>
      </c>
      <c r="G3234" s="75">
        <f t="shared" si="722"/>
        <v>3658.544</v>
      </c>
      <c r="H3234" s="78"/>
      <c r="I3234" s="72"/>
      <c r="J3234" s="72"/>
      <c r="K3234" s="75" t="str">
        <f t="shared" si="723"/>
        <v/>
      </c>
      <c r="L3234" s="72">
        <v>1</v>
      </c>
      <c r="M3234" s="72">
        <v>12</v>
      </c>
      <c r="N3234" s="109"/>
      <c r="O3234" s="149" t="s">
        <v>6584</v>
      </c>
      <c r="P3234" s="262">
        <v>4650358703830</v>
      </c>
      <c r="Q3234" s="137"/>
      <c r="R3234" s="138"/>
      <c r="S3234" s="125">
        <f t="shared" si="724"/>
        <v>0</v>
      </c>
      <c r="T3234" s="126">
        <f t="shared" si="725"/>
        <v>0</v>
      </c>
    </row>
    <row r="3235" outlineLevel="1" spans="1:20">
      <c r="A3235" s="187" t="s">
        <v>7246</v>
      </c>
      <c r="B3235" s="172" t="s">
        <v>7247</v>
      </c>
      <c r="C3235" s="72" t="s">
        <v>350</v>
      </c>
      <c r="D3235" s="73"/>
      <c r="E3235" s="75">
        <v>9818.76</v>
      </c>
      <c r="F3235" s="75">
        <f t="shared" si="721"/>
        <v>9818.76</v>
      </c>
      <c r="G3235" s="75">
        <f t="shared" si="722"/>
        <v>7855.008</v>
      </c>
      <c r="H3235" s="78"/>
      <c r="I3235" s="72"/>
      <c r="J3235" s="72"/>
      <c r="K3235" s="75" t="str">
        <f t="shared" si="723"/>
        <v/>
      </c>
      <c r="L3235" s="72">
        <v>1</v>
      </c>
      <c r="M3235" s="72">
        <v>8</v>
      </c>
      <c r="N3235" s="109"/>
      <c r="O3235" s="149" t="s">
        <v>6584</v>
      </c>
      <c r="P3235" s="262">
        <v>4650358703847</v>
      </c>
      <c r="Q3235" s="137"/>
      <c r="R3235" s="138"/>
      <c r="S3235" s="125">
        <f t="shared" si="724"/>
        <v>0</v>
      </c>
      <c r="T3235" s="126">
        <f t="shared" si="725"/>
        <v>0</v>
      </c>
    </row>
    <row r="3236" outlineLevel="1" spans="1:20">
      <c r="A3236" s="187" t="s">
        <v>7248</v>
      </c>
      <c r="B3236" s="172" t="s">
        <v>7249</v>
      </c>
      <c r="C3236" s="72" t="s">
        <v>350</v>
      </c>
      <c r="D3236" s="73"/>
      <c r="E3236" s="75">
        <v>6776.01</v>
      </c>
      <c r="F3236" s="75">
        <f t="shared" si="721"/>
        <v>6776.01</v>
      </c>
      <c r="G3236" s="75">
        <f t="shared" si="722"/>
        <v>5420.808</v>
      </c>
      <c r="H3236" s="78"/>
      <c r="I3236" s="72"/>
      <c r="J3236" s="72"/>
      <c r="K3236" s="75" t="str">
        <f t="shared" si="723"/>
        <v/>
      </c>
      <c r="L3236" s="72">
        <v>1</v>
      </c>
      <c r="M3236" s="72">
        <v>8</v>
      </c>
      <c r="N3236" s="109"/>
      <c r="O3236" s="149" t="s">
        <v>6584</v>
      </c>
      <c r="P3236" s="262">
        <v>4650358703854</v>
      </c>
      <c r="Q3236" s="137"/>
      <c r="R3236" s="138"/>
      <c r="S3236" s="125">
        <f t="shared" si="724"/>
        <v>0</v>
      </c>
      <c r="T3236" s="126">
        <f t="shared" si="725"/>
        <v>0</v>
      </c>
    </row>
    <row r="3237" outlineLevel="1" spans="1:20">
      <c r="A3237" s="187" t="s">
        <v>7250</v>
      </c>
      <c r="B3237" s="172" t="s">
        <v>7251</v>
      </c>
      <c r="C3237" s="72" t="s">
        <v>350</v>
      </c>
      <c r="D3237" s="73"/>
      <c r="E3237" s="75">
        <v>11514.07</v>
      </c>
      <c r="F3237" s="75">
        <f t="shared" si="721"/>
        <v>11514.07</v>
      </c>
      <c r="G3237" s="75">
        <f t="shared" si="722"/>
        <v>9211.256</v>
      </c>
      <c r="H3237" s="78"/>
      <c r="I3237" s="72"/>
      <c r="J3237" s="72"/>
      <c r="K3237" s="75" t="str">
        <f t="shared" si="723"/>
        <v/>
      </c>
      <c r="L3237" s="72">
        <v>1</v>
      </c>
      <c r="M3237" s="72">
        <v>6</v>
      </c>
      <c r="N3237" s="109"/>
      <c r="O3237" s="149" t="s">
        <v>6584</v>
      </c>
      <c r="P3237" s="262">
        <v>4650358703861</v>
      </c>
      <c r="Q3237" s="137"/>
      <c r="R3237" s="138"/>
      <c r="S3237" s="125">
        <f t="shared" si="724"/>
        <v>0</v>
      </c>
      <c r="T3237" s="126">
        <f t="shared" si="725"/>
        <v>0</v>
      </c>
    </row>
    <row r="3238" outlineLevel="1" spans="1:20">
      <c r="A3238" s="187" t="s">
        <v>7252</v>
      </c>
      <c r="B3238" s="172" t="s">
        <v>7253</v>
      </c>
      <c r="C3238" s="72" t="s">
        <v>350</v>
      </c>
      <c r="D3238" s="73"/>
      <c r="E3238" s="75">
        <v>8345.62</v>
      </c>
      <c r="F3238" s="75">
        <f t="shared" si="721"/>
        <v>8345.62</v>
      </c>
      <c r="G3238" s="75">
        <f t="shared" si="722"/>
        <v>6676.496</v>
      </c>
      <c r="H3238" s="78"/>
      <c r="I3238" s="72"/>
      <c r="J3238" s="72"/>
      <c r="K3238" s="75" t="str">
        <f t="shared" si="723"/>
        <v/>
      </c>
      <c r="L3238" s="72">
        <v>1</v>
      </c>
      <c r="M3238" s="72">
        <v>8</v>
      </c>
      <c r="N3238" s="109"/>
      <c r="O3238" s="149" t="s">
        <v>6584</v>
      </c>
      <c r="P3238" s="262">
        <v>4650358703878</v>
      </c>
      <c r="Q3238" s="137"/>
      <c r="R3238" s="138"/>
      <c r="S3238" s="125">
        <f t="shared" si="724"/>
        <v>0</v>
      </c>
      <c r="T3238" s="126">
        <f t="shared" si="725"/>
        <v>0</v>
      </c>
    </row>
    <row r="3239" outlineLevel="1" spans="1:20">
      <c r="A3239" s="187" t="s">
        <v>7254</v>
      </c>
      <c r="B3239" s="172" t="s">
        <v>7255</v>
      </c>
      <c r="C3239" s="72" t="s">
        <v>350</v>
      </c>
      <c r="D3239" s="73"/>
      <c r="E3239" s="75">
        <v>14081.5</v>
      </c>
      <c r="F3239" s="75">
        <f t="shared" si="721"/>
        <v>14081.5</v>
      </c>
      <c r="G3239" s="75">
        <f t="shared" si="722"/>
        <v>11265.2</v>
      </c>
      <c r="H3239" s="78"/>
      <c r="I3239" s="72"/>
      <c r="J3239" s="72"/>
      <c r="K3239" s="75" t="str">
        <f t="shared" si="723"/>
        <v/>
      </c>
      <c r="L3239" s="72">
        <v>1</v>
      </c>
      <c r="M3239" s="72">
        <v>6</v>
      </c>
      <c r="N3239" s="109"/>
      <c r="O3239" s="149" t="s">
        <v>6584</v>
      </c>
      <c r="P3239" s="262">
        <v>4650358703885</v>
      </c>
      <c r="Q3239" s="137"/>
      <c r="R3239" s="138"/>
      <c r="S3239" s="125">
        <f t="shared" si="724"/>
        <v>0</v>
      </c>
      <c r="T3239" s="126">
        <f t="shared" si="725"/>
        <v>0</v>
      </c>
    </row>
    <row r="3240" outlineLevel="1" spans="1:20">
      <c r="A3240" s="187" t="s">
        <v>7256</v>
      </c>
      <c r="B3240" s="172" t="s">
        <v>7257</v>
      </c>
      <c r="C3240" s="72" t="s">
        <v>350</v>
      </c>
      <c r="D3240" s="73"/>
      <c r="E3240" s="75">
        <v>13858.97</v>
      </c>
      <c r="F3240" s="75">
        <f t="shared" si="721"/>
        <v>13858.97</v>
      </c>
      <c r="G3240" s="75">
        <f t="shared" si="722"/>
        <v>11087.176</v>
      </c>
      <c r="H3240" s="78"/>
      <c r="I3240" s="72"/>
      <c r="J3240" s="72"/>
      <c r="K3240" s="75" t="str">
        <f t="shared" si="723"/>
        <v/>
      </c>
      <c r="L3240" s="72">
        <v>1</v>
      </c>
      <c r="M3240" s="72">
        <v>4</v>
      </c>
      <c r="N3240" s="109"/>
      <c r="O3240" s="149" t="s">
        <v>6584</v>
      </c>
      <c r="P3240" s="262">
        <v>4650358703892</v>
      </c>
      <c r="Q3240" s="137"/>
      <c r="R3240" s="138"/>
      <c r="S3240" s="125">
        <f t="shared" si="724"/>
        <v>0</v>
      </c>
      <c r="T3240" s="126">
        <f t="shared" si="725"/>
        <v>0</v>
      </c>
    </row>
    <row r="3241" outlineLevel="1" spans="1:20">
      <c r="A3241" s="187" t="s">
        <v>7258</v>
      </c>
      <c r="B3241" s="172" t="s">
        <v>7259</v>
      </c>
      <c r="C3241" s="72" t="s">
        <v>350</v>
      </c>
      <c r="D3241" s="73"/>
      <c r="E3241" s="75">
        <v>26751.43</v>
      </c>
      <c r="F3241" s="75">
        <f t="shared" si="721"/>
        <v>26751.43</v>
      </c>
      <c r="G3241" s="75">
        <f t="shared" si="722"/>
        <v>21401.144</v>
      </c>
      <c r="H3241" s="78"/>
      <c r="I3241" s="72"/>
      <c r="J3241" s="72"/>
      <c r="K3241" s="75" t="str">
        <f t="shared" si="723"/>
        <v/>
      </c>
      <c r="L3241" s="72">
        <v>1</v>
      </c>
      <c r="M3241" s="72">
        <v>2</v>
      </c>
      <c r="N3241" s="109"/>
      <c r="O3241" s="149" t="s">
        <v>6584</v>
      </c>
      <c r="P3241" s="262">
        <v>4650358703908</v>
      </c>
      <c r="Q3241" s="137"/>
      <c r="R3241" s="138"/>
      <c r="S3241" s="125">
        <f t="shared" si="724"/>
        <v>0</v>
      </c>
      <c r="T3241" s="126">
        <f t="shared" si="725"/>
        <v>0</v>
      </c>
    </row>
    <row r="3242" outlineLevel="1" spans="1:20">
      <c r="A3242" s="187" t="s">
        <v>7260</v>
      </c>
      <c r="B3242" s="172" t="s">
        <v>7261</v>
      </c>
      <c r="C3242" s="72" t="s">
        <v>350</v>
      </c>
      <c r="D3242" s="73"/>
      <c r="E3242" s="75">
        <v>16748.88</v>
      </c>
      <c r="F3242" s="75">
        <f t="shared" si="721"/>
        <v>16748.88</v>
      </c>
      <c r="G3242" s="75">
        <f t="shared" si="722"/>
        <v>13399.104</v>
      </c>
      <c r="H3242" s="78"/>
      <c r="I3242" s="72"/>
      <c r="J3242" s="72"/>
      <c r="K3242" s="75" t="str">
        <f t="shared" si="723"/>
        <v/>
      </c>
      <c r="L3242" s="72">
        <v>1</v>
      </c>
      <c r="M3242" s="72">
        <v>4</v>
      </c>
      <c r="N3242" s="109"/>
      <c r="O3242" s="149" t="s">
        <v>6584</v>
      </c>
      <c r="P3242" s="262">
        <v>4650358703915</v>
      </c>
      <c r="Q3242" s="137"/>
      <c r="R3242" s="138"/>
      <c r="S3242" s="125">
        <f t="shared" si="724"/>
        <v>0</v>
      </c>
      <c r="T3242" s="126">
        <f t="shared" si="725"/>
        <v>0</v>
      </c>
    </row>
    <row r="3243" outlineLevel="1" spans="1:20">
      <c r="A3243" s="187" t="s">
        <v>7262</v>
      </c>
      <c r="B3243" s="172" t="s">
        <v>7263</v>
      </c>
      <c r="C3243" s="72" t="s">
        <v>350</v>
      </c>
      <c r="D3243" s="73"/>
      <c r="E3243" s="75">
        <v>28763.95</v>
      </c>
      <c r="F3243" s="75">
        <f t="shared" si="721"/>
        <v>28763.95</v>
      </c>
      <c r="G3243" s="75">
        <f t="shared" si="722"/>
        <v>23011.16</v>
      </c>
      <c r="H3243" s="78"/>
      <c r="I3243" s="72"/>
      <c r="J3243" s="72"/>
      <c r="K3243" s="75" t="str">
        <f t="shared" si="723"/>
        <v/>
      </c>
      <c r="L3243" s="72">
        <v>1</v>
      </c>
      <c r="M3243" s="72">
        <v>2</v>
      </c>
      <c r="N3243" s="109"/>
      <c r="O3243" s="149" t="s">
        <v>6584</v>
      </c>
      <c r="P3243" s="262">
        <v>4650358703922</v>
      </c>
      <c r="Q3243" s="137"/>
      <c r="R3243" s="138"/>
      <c r="S3243" s="125">
        <f t="shared" si="724"/>
        <v>0</v>
      </c>
      <c r="T3243" s="126">
        <f t="shared" si="725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6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6"/>
        <v/>
      </c>
      <c r="L3245" s="72"/>
      <c r="M3245" s="72"/>
      <c r="N3245" s="149"/>
      <c r="O3245" s="149"/>
      <c r="P3245" s="262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7">E3246-E3246*$G$2%</f>
        <v>0</v>
      </c>
      <c r="G3246" s="75">
        <f t="shared" ref="G3246:G3252" si="728">E3246-(20*E3246/100)</f>
        <v>0</v>
      </c>
      <c r="H3246" s="78"/>
      <c r="I3246" s="72"/>
      <c r="J3246" s="72"/>
      <c r="K3246" s="75" t="str">
        <f t="shared" si="726"/>
        <v/>
      </c>
      <c r="L3246" s="72"/>
      <c r="M3246" s="72"/>
      <c r="N3246" s="109" t="s">
        <v>351</v>
      </c>
      <c r="O3246" s="149" t="s">
        <v>441</v>
      </c>
      <c r="P3246" s="262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7"/>
        <v>0</v>
      </c>
      <c r="G3247" s="75">
        <f t="shared" si="728"/>
        <v>0</v>
      </c>
      <c r="H3247" s="78"/>
      <c r="I3247" s="72"/>
      <c r="J3247" s="72"/>
      <c r="K3247" s="75" t="str">
        <f t="shared" si="726"/>
        <v/>
      </c>
      <c r="L3247" s="72"/>
      <c r="M3247" s="72"/>
      <c r="N3247" s="109" t="s">
        <v>351</v>
      </c>
      <c r="O3247" s="149" t="s">
        <v>441</v>
      </c>
      <c r="P3247" s="262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7"/>
        <v>0</v>
      </c>
      <c r="G3248" s="75">
        <f t="shared" si="728"/>
        <v>0</v>
      </c>
      <c r="H3248" s="78"/>
      <c r="I3248" s="72"/>
      <c r="J3248" s="72"/>
      <c r="K3248" s="75" t="str">
        <f t="shared" si="726"/>
        <v/>
      </c>
      <c r="L3248" s="72"/>
      <c r="M3248" s="72"/>
      <c r="N3248" s="109" t="s">
        <v>351</v>
      </c>
      <c r="O3248" s="149" t="s">
        <v>441</v>
      </c>
      <c r="P3248" s="262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7"/>
        <v>0</v>
      </c>
      <c r="G3249" s="75">
        <f t="shared" si="728"/>
        <v>0</v>
      </c>
      <c r="H3249" s="78"/>
      <c r="I3249" s="72"/>
      <c r="J3249" s="72"/>
      <c r="K3249" s="75" t="str">
        <f t="shared" si="726"/>
        <v/>
      </c>
      <c r="L3249" s="72"/>
      <c r="M3249" s="72"/>
      <c r="N3249" s="109" t="s">
        <v>351</v>
      </c>
      <c r="O3249" s="149" t="s">
        <v>441</v>
      </c>
      <c r="P3249" s="262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7"/>
        <v>0</v>
      </c>
      <c r="G3250" s="75">
        <f t="shared" si="728"/>
        <v>0</v>
      </c>
      <c r="H3250" s="78"/>
      <c r="I3250" s="72"/>
      <c r="J3250" s="72"/>
      <c r="K3250" s="75" t="str">
        <f t="shared" si="726"/>
        <v/>
      </c>
      <c r="L3250" s="72"/>
      <c r="M3250" s="72"/>
      <c r="N3250" s="109" t="s">
        <v>351</v>
      </c>
      <c r="O3250" s="149" t="s">
        <v>441</v>
      </c>
      <c r="P3250" s="262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7"/>
        <v>0</v>
      </c>
      <c r="G3251" s="75">
        <f t="shared" si="728"/>
        <v>0</v>
      </c>
      <c r="H3251" s="78"/>
      <c r="I3251" s="72"/>
      <c r="J3251" s="72"/>
      <c r="K3251" s="75" t="str">
        <f t="shared" si="726"/>
        <v/>
      </c>
      <c r="L3251" s="72"/>
      <c r="M3251" s="72"/>
      <c r="N3251" s="109" t="s">
        <v>351</v>
      </c>
      <c r="O3251" s="149" t="s">
        <v>441</v>
      </c>
      <c r="P3251" s="262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7"/>
        <v>0</v>
      </c>
      <c r="G3252" s="75">
        <f t="shared" si="728"/>
        <v>0</v>
      </c>
      <c r="H3252" s="78"/>
      <c r="I3252" s="72"/>
      <c r="J3252" s="72"/>
      <c r="K3252" s="75" t="str">
        <f t="shared" si="726"/>
        <v/>
      </c>
      <c r="L3252" s="72"/>
      <c r="M3252" s="72"/>
      <c r="N3252" s="109" t="s">
        <v>351</v>
      </c>
      <c r="O3252" s="149" t="s">
        <v>441</v>
      </c>
      <c r="P3252" s="262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6"/>
        <v/>
      </c>
      <c r="L3253" s="72"/>
      <c r="M3253" s="72"/>
      <c r="N3253" s="149"/>
      <c r="O3253" s="149"/>
      <c r="P3253" s="262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9">E3254-E3254*$G$2%</f>
        <v>0</v>
      </c>
      <c r="G3254" s="75">
        <f t="shared" ref="G3254:G3260" si="730">E3254-(20*E3254/100)</f>
        <v>0</v>
      </c>
      <c r="H3254" s="78"/>
      <c r="I3254" s="72"/>
      <c r="J3254" s="72"/>
      <c r="K3254" s="75" t="str">
        <f t="shared" si="726"/>
        <v/>
      </c>
      <c r="L3254" s="72"/>
      <c r="M3254" s="72"/>
      <c r="N3254" s="109" t="s">
        <v>351</v>
      </c>
      <c r="O3254" s="149" t="s">
        <v>441</v>
      </c>
      <c r="P3254" s="262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9"/>
        <v>0</v>
      </c>
      <c r="G3255" s="75">
        <f t="shared" si="730"/>
        <v>0</v>
      </c>
      <c r="H3255" s="78"/>
      <c r="I3255" s="72"/>
      <c r="J3255" s="72"/>
      <c r="K3255" s="75" t="str">
        <f t="shared" si="726"/>
        <v/>
      </c>
      <c r="L3255" s="72"/>
      <c r="M3255" s="72"/>
      <c r="N3255" s="109" t="s">
        <v>351</v>
      </c>
      <c r="O3255" s="149" t="s">
        <v>441</v>
      </c>
      <c r="P3255" s="262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9"/>
        <v>0</v>
      </c>
      <c r="G3256" s="75">
        <f t="shared" si="730"/>
        <v>0</v>
      </c>
      <c r="H3256" s="78"/>
      <c r="I3256" s="72"/>
      <c r="J3256" s="72"/>
      <c r="K3256" s="75" t="str">
        <f t="shared" si="726"/>
        <v/>
      </c>
      <c r="L3256" s="72"/>
      <c r="M3256" s="72"/>
      <c r="N3256" s="109" t="s">
        <v>351</v>
      </c>
      <c r="O3256" s="149" t="s">
        <v>441</v>
      </c>
      <c r="P3256" s="262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9"/>
        <v>0</v>
      </c>
      <c r="G3257" s="75">
        <f t="shared" si="730"/>
        <v>0</v>
      </c>
      <c r="H3257" s="78"/>
      <c r="I3257" s="72"/>
      <c r="J3257" s="72"/>
      <c r="K3257" s="75" t="str">
        <f t="shared" si="726"/>
        <v/>
      </c>
      <c r="L3257" s="72"/>
      <c r="M3257" s="72"/>
      <c r="N3257" s="109" t="s">
        <v>351</v>
      </c>
      <c r="O3257" s="149" t="s">
        <v>441</v>
      </c>
      <c r="P3257" s="262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9"/>
        <v>0</v>
      </c>
      <c r="G3258" s="75">
        <f t="shared" si="730"/>
        <v>0</v>
      </c>
      <c r="H3258" s="78"/>
      <c r="I3258" s="72"/>
      <c r="J3258" s="72"/>
      <c r="K3258" s="75" t="str">
        <f t="shared" si="726"/>
        <v/>
      </c>
      <c r="L3258" s="72"/>
      <c r="M3258" s="72"/>
      <c r="N3258" s="109" t="s">
        <v>351</v>
      </c>
      <c r="O3258" s="149" t="s">
        <v>441</v>
      </c>
      <c r="P3258" s="262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9"/>
        <v>0</v>
      </c>
      <c r="G3259" s="75">
        <f t="shared" si="730"/>
        <v>0</v>
      </c>
      <c r="H3259" s="78"/>
      <c r="I3259" s="72"/>
      <c r="J3259" s="72"/>
      <c r="K3259" s="75" t="str">
        <f t="shared" si="726"/>
        <v/>
      </c>
      <c r="L3259" s="72"/>
      <c r="M3259" s="72"/>
      <c r="N3259" s="109" t="s">
        <v>351</v>
      </c>
      <c r="O3259" s="149" t="s">
        <v>441</v>
      </c>
      <c r="P3259" s="262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9"/>
        <v>0</v>
      </c>
      <c r="G3260" s="75">
        <f t="shared" si="730"/>
        <v>0</v>
      </c>
      <c r="H3260" s="78"/>
      <c r="I3260" s="72"/>
      <c r="J3260" s="72"/>
      <c r="K3260" s="75" t="str">
        <f t="shared" si="726"/>
        <v/>
      </c>
      <c r="L3260" s="72"/>
      <c r="M3260" s="72"/>
      <c r="N3260" s="270" t="s">
        <v>351</v>
      </c>
      <c r="O3260" s="149" t="s">
        <v>441</v>
      </c>
      <c r="P3260" s="262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6"/>
        <v/>
      </c>
      <c r="L3261" s="72"/>
      <c r="M3261" s="72"/>
      <c r="N3261" s="149"/>
      <c r="O3261" s="149"/>
      <c r="P3261" s="262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31">E3262-E3262*$G$2%</f>
        <v>0</v>
      </c>
      <c r="G3262" s="75">
        <f t="shared" ref="G3262:G3268" si="732">E3262-(20*E3262/100)</f>
        <v>0</v>
      </c>
      <c r="H3262" s="78"/>
      <c r="I3262" s="72"/>
      <c r="J3262" s="72"/>
      <c r="K3262" s="75" t="str">
        <f t="shared" si="726"/>
        <v/>
      </c>
      <c r="L3262" s="72"/>
      <c r="M3262" s="72"/>
      <c r="N3262" s="149"/>
      <c r="O3262" s="149" t="s">
        <v>7294</v>
      </c>
      <c r="P3262" s="262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31"/>
        <v>0</v>
      </c>
      <c r="G3263" s="75">
        <f t="shared" si="732"/>
        <v>0</v>
      </c>
      <c r="H3263" s="78"/>
      <c r="I3263" s="72"/>
      <c r="J3263" s="72"/>
      <c r="K3263" s="75" t="str">
        <f t="shared" si="726"/>
        <v/>
      </c>
      <c r="L3263" s="72"/>
      <c r="M3263" s="72"/>
      <c r="N3263" s="149"/>
      <c r="O3263" s="149" t="s">
        <v>7294</v>
      </c>
      <c r="P3263" s="262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31"/>
        <v>0</v>
      </c>
      <c r="G3264" s="75">
        <f t="shared" si="732"/>
        <v>0</v>
      </c>
      <c r="H3264" s="78"/>
      <c r="I3264" s="72"/>
      <c r="J3264" s="72"/>
      <c r="K3264" s="75" t="str">
        <f t="shared" si="726"/>
        <v/>
      </c>
      <c r="L3264" s="72"/>
      <c r="M3264" s="72"/>
      <c r="N3264" s="149"/>
      <c r="O3264" s="149"/>
      <c r="P3264" s="262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31"/>
        <v>0</v>
      </c>
      <c r="G3265" s="75">
        <f t="shared" si="732"/>
        <v>0</v>
      </c>
      <c r="H3265" s="78"/>
      <c r="I3265" s="72"/>
      <c r="J3265" s="72"/>
      <c r="K3265" s="75" t="str">
        <f t="shared" si="726"/>
        <v/>
      </c>
      <c r="L3265" s="72"/>
      <c r="M3265" s="72"/>
      <c r="N3265" s="109" t="s">
        <v>351</v>
      </c>
      <c r="O3265" s="149" t="s">
        <v>7299</v>
      </c>
      <c r="P3265" s="330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31"/>
        <v>0</v>
      </c>
      <c r="G3266" s="75">
        <f t="shared" si="732"/>
        <v>0</v>
      </c>
      <c r="H3266" s="78"/>
      <c r="I3266" s="72"/>
      <c r="J3266" s="72"/>
      <c r="K3266" s="75" t="str">
        <f t="shared" si="726"/>
        <v/>
      </c>
      <c r="L3266" s="72"/>
      <c r="M3266" s="72"/>
      <c r="N3266" s="109" t="s">
        <v>351</v>
      </c>
      <c r="O3266" s="149" t="s">
        <v>7299</v>
      </c>
      <c r="P3266" s="330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31"/>
        <v>0</v>
      </c>
      <c r="G3267" s="75">
        <f t="shared" si="732"/>
        <v>0</v>
      </c>
      <c r="H3267" s="78"/>
      <c r="I3267" s="72"/>
      <c r="J3267" s="72"/>
      <c r="K3267" s="75" t="str">
        <f t="shared" si="726"/>
        <v/>
      </c>
      <c r="L3267" s="72"/>
      <c r="M3267" s="72"/>
      <c r="N3267" s="109" t="s">
        <v>351</v>
      </c>
      <c r="O3267" s="149" t="s">
        <v>7299</v>
      </c>
      <c r="P3267" s="330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31"/>
        <v>0</v>
      </c>
      <c r="G3268" s="75">
        <f t="shared" si="732"/>
        <v>0</v>
      </c>
      <c r="H3268" s="78"/>
      <c r="I3268" s="72"/>
      <c r="J3268" s="72"/>
      <c r="K3268" s="75" t="str">
        <f t="shared" si="726"/>
        <v/>
      </c>
      <c r="L3268" s="72"/>
      <c r="M3268" s="72"/>
      <c r="N3268" s="109" t="s">
        <v>351</v>
      </c>
      <c r="O3268" s="149" t="s">
        <v>7299</v>
      </c>
      <c r="P3268" s="330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6"/>
        <v/>
      </c>
      <c r="L3269" s="72"/>
      <c r="M3269" s="72"/>
      <c r="N3269" s="109"/>
      <c r="O3269" s="149"/>
      <c r="P3269" s="262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3">E3270-(20*E3270/100)</f>
        <v>0</v>
      </c>
      <c r="H3270" s="78"/>
      <c r="I3270" s="72"/>
      <c r="J3270" s="72"/>
      <c r="K3270" s="75" t="str">
        <f t="shared" si="726"/>
        <v/>
      </c>
      <c r="L3270" s="72"/>
      <c r="M3270" s="72"/>
      <c r="N3270" s="109" t="s">
        <v>351</v>
      </c>
      <c r="O3270" s="149" t="s">
        <v>1411</v>
      </c>
      <c r="P3270" s="330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3"/>
        <v>0</v>
      </c>
      <c r="H3271" s="78"/>
      <c r="I3271" s="72"/>
      <c r="J3271" s="72"/>
      <c r="K3271" s="75" t="str">
        <f t="shared" si="726"/>
        <v/>
      </c>
      <c r="L3271" s="72"/>
      <c r="M3271" s="72"/>
      <c r="N3271" s="109" t="s">
        <v>351</v>
      </c>
      <c r="O3271" s="149" t="s">
        <v>1411</v>
      </c>
      <c r="P3271" s="330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3"/>
        <v>0</v>
      </c>
      <c r="H3272" s="78"/>
      <c r="I3272" s="72"/>
      <c r="J3272" s="72"/>
      <c r="K3272" s="75" t="str">
        <f t="shared" si="726"/>
        <v/>
      </c>
      <c r="L3272" s="72"/>
      <c r="M3272" s="72"/>
      <c r="N3272" s="109" t="s">
        <v>351</v>
      </c>
      <c r="O3272" s="149" t="s">
        <v>1411</v>
      </c>
      <c r="P3272" s="330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3"/>
        <v>0</v>
      </c>
      <c r="H3273" s="78"/>
      <c r="I3273" s="72"/>
      <c r="J3273" s="72"/>
      <c r="K3273" s="75" t="str">
        <f t="shared" si="726"/>
        <v/>
      </c>
      <c r="L3273" s="72"/>
      <c r="M3273" s="72"/>
      <c r="N3273" s="109" t="s">
        <v>351</v>
      </c>
      <c r="O3273" s="149" t="s">
        <v>1411</v>
      </c>
      <c r="P3273" s="330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6"/>
        <v/>
      </c>
      <c r="L3274" s="72"/>
      <c r="M3274" s="72"/>
      <c r="N3274" s="149"/>
      <c r="O3274" s="149"/>
      <c r="P3274" s="262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4">E3275-(20*E3275/100)</f>
        <v>0</v>
      </c>
      <c r="H3275" s="78"/>
      <c r="I3275" s="72"/>
      <c r="J3275" s="72"/>
      <c r="K3275" s="75" t="str">
        <f t="shared" si="726"/>
        <v/>
      </c>
      <c r="L3275" s="72"/>
      <c r="M3275" s="72"/>
      <c r="N3275" s="149"/>
      <c r="O3275" s="149"/>
      <c r="P3275" s="330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6"/>
        <v/>
      </c>
      <c r="L3276" s="72"/>
      <c r="M3276" s="72"/>
      <c r="N3276" s="149"/>
      <c r="O3276" s="149"/>
      <c r="P3276" s="262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771</v>
      </c>
      <c r="D3277" s="73"/>
      <c r="E3277" s="75"/>
      <c r="F3277" s="75">
        <f>E3277-E3277*$G$2%</f>
        <v>0</v>
      </c>
      <c r="G3277" s="75">
        <f t="shared" si="734"/>
        <v>0</v>
      </c>
      <c r="H3277" s="78"/>
      <c r="I3277" s="72"/>
      <c r="J3277" s="72"/>
      <c r="K3277" s="75" t="str">
        <f t="shared" si="726"/>
        <v/>
      </c>
      <c r="L3277" s="72"/>
      <c r="M3277" s="72"/>
      <c r="N3277" s="149"/>
      <c r="O3277" s="149"/>
      <c r="P3277" s="262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771</v>
      </c>
      <c r="D3278" s="73"/>
      <c r="E3278" s="75"/>
      <c r="F3278" s="75">
        <f>E3278-E3278*$G$2%</f>
        <v>0</v>
      </c>
      <c r="G3278" s="75">
        <f t="shared" si="734"/>
        <v>0</v>
      </c>
      <c r="H3278" s="78"/>
      <c r="I3278" s="72"/>
      <c r="J3278" s="72"/>
      <c r="K3278" s="75" t="str">
        <f t="shared" si="726"/>
        <v/>
      </c>
      <c r="L3278" s="72"/>
      <c r="M3278" s="72"/>
      <c r="N3278" s="149"/>
      <c r="O3278" s="149"/>
      <c r="P3278" s="262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6"/>
        <v/>
      </c>
      <c r="L3279" s="72"/>
      <c r="M3279" s="72"/>
      <c r="N3279" s="149"/>
      <c r="O3279" s="149"/>
      <c r="P3279" s="262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5">E3280-(20*E3280/100)</f>
        <v>0</v>
      </c>
      <c r="H3280" s="78"/>
      <c r="I3280" s="72"/>
      <c r="J3280" s="72"/>
      <c r="K3280" s="75" t="str">
        <f t="shared" si="726"/>
        <v/>
      </c>
      <c r="L3280" s="72"/>
      <c r="M3280" s="72"/>
      <c r="N3280" s="149"/>
      <c r="O3280" s="149"/>
      <c r="P3280" s="330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5"/>
        <v>0</v>
      </c>
      <c r="H3281" s="78"/>
      <c r="I3281" s="72"/>
      <c r="J3281" s="72"/>
      <c r="K3281" s="75" t="str">
        <f t="shared" si="726"/>
        <v/>
      </c>
      <c r="L3281" s="72"/>
      <c r="M3281" s="72"/>
      <c r="N3281" s="149"/>
      <c r="O3281" s="149"/>
      <c r="P3281" s="330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6"/>
        <v/>
      </c>
      <c r="L3282" s="72"/>
      <c r="M3282" s="72"/>
      <c r="N3282" s="149"/>
      <c r="O3282" s="149"/>
      <c r="P3282" s="262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2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5"/>
        <v>0</v>
      </c>
      <c r="H3283" s="78"/>
      <c r="I3283" s="72"/>
      <c r="J3283" s="72"/>
      <c r="K3283" s="75" t="str">
        <f t="shared" si="726"/>
        <v/>
      </c>
      <c r="L3283" s="72">
        <v>50</v>
      </c>
      <c r="M3283" s="72">
        <v>5000</v>
      </c>
      <c r="N3283" s="109" t="s">
        <v>351</v>
      </c>
      <c r="O3283" s="149" t="s">
        <v>5207</v>
      </c>
      <c r="P3283" s="330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2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5"/>
        <v>0</v>
      </c>
      <c r="H3284" s="78"/>
      <c r="I3284" s="72"/>
      <c r="J3284" s="72"/>
      <c r="K3284" s="75" t="str">
        <f t="shared" si="726"/>
        <v/>
      </c>
      <c r="L3284" s="72">
        <v>50</v>
      </c>
      <c r="M3284" s="72">
        <v>5000</v>
      </c>
      <c r="N3284" s="109" t="s">
        <v>351</v>
      </c>
      <c r="O3284" s="149" t="s">
        <v>5207</v>
      </c>
      <c r="P3284" s="330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6"/>
        <v/>
      </c>
      <c r="L3285" s="72"/>
      <c r="M3285" s="72"/>
      <c r="N3285" s="149"/>
      <c r="O3285" s="149"/>
      <c r="P3285" s="262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6">E3286-E3286*$G$2%</f>
        <v>0</v>
      </c>
      <c r="G3286" s="75">
        <f t="shared" ref="G3286:G3300" si="737">E3286-(20*E3286/100)</f>
        <v>0</v>
      </c>
      <c r="H3286" s="78"/>
      <c r="I3286" s="72"/>
      <c r="J3286" s="72"/>
      <c r="K3286" s="75" t="str">
        <f t="shared" si="726"/>
        <v/>
      </c>
      <c r="L3286" s="72"/>
      <c r="M3286" s="72"/>
      <c r="N3286" s="109" t="s">
        <v>351</v>
      </c>
      <c r="O3286" s="149" t="s">
        <v>1411</v>
      </c>
      <c r="P3286" s="262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6"/>
        <v>0</v>
      </c>
      <c r="G3287" s="75">
        <f t="shared" si="737"/>
        <v>0</v>
      </c>
      <c r="H3287" s="78"/>
      <c r="I3287" s="72"/>
      <c r="J3287" s="72"/>
      <c r="K3287" s="75" t="str">
        <f t="shared" si="726"/>
        <v/>
      </c>
      <c r="L3287" s="72"/>
      <c r="M3287" s="72"/>
      <c r="N3287" s="109" t="s">
        <v>351</v>
      </c>
      <c r="O3287" s="149" t="s">
        <v>1411</v>
      </c>
      <c r="P3287" s="262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6"/>
        <v>0</v>
      </c>
      <c r="G3288" s="75">
        <f t="shared" si="737"/>
        <v>0</v>
      </c>
      <c r="H3288" s="78"/>
      <c r="I3288" s="72"/>
      <c r="J3288" s="72"/>
      <c r="K3288" s="75" t="str">
        <f t="shared" si="726"/>
        <v/>
      </c>
      <c r="L3288" s="72"/>
      <c r="M3288" s="72"/>
      <c r="N3288" s="109" t="s">
        <v>351</v>
      </c>
      <c r="O3288" s="149" t="s">
        <v>1411</v>
      </c>
      <c r="P3288" s="262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6"/>
        <v>0</v>
      </c>
      <c r="G3289" s="75">
        <f t="shared" si="737"/>
        <v>0</v>
      </c>
      <c r="H3289" s="78"/>
      <c r="I3289" s="72"/>
      <c r="J3289" s="72"/>
      <c r="K3289" s="75" t="str">
        <f t="shared" ref="K3289:K3344" si="738">IF(D3289="","",IF(F3289="","",ROUND(D3289*F3289,2)))</f>
        <v/>
      </c>
      <c r="L3289" s="72"/>
      <c r="M3289" s="72"/>
      <c r="N3289" s="109"/>
      <c r="O3289" s="149" t="s">
        <v>1411</v>
      </c>
      <c r="P3289" s="262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6"/>
        <v>0</v>
      </c>
      <c r="G3290" s="75">
        <f t="shared" si="737"/>
        <v>0</v>
      </c>
      <c r="H3290" s="78"/>
      <c r="I3290" s="72"/>
      <c r="J3290" s="72"/>
      <c r="K3290" s="75" t="str">
        <f t="shared" si="738"/>
        <v/>
      </c>
      <c r="L3290" s="72"/>
      <c r="M3290" s="72"/>
      <c r="N3290" s="109"/>
      <c r="O3290" s="149" t="s">
        <v>1411</v>
      </c>
      <c r="P3290" s="262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6"/>
        <v>0</v>
      </c>
      <c r="G3291" s="75">
        <f t="shared" si="737"/>
        <v>0</v>
      </c>
      <c r="H3291" s="78"/>
      <c r="I3291" s="72"/>
      <c r="J3291" s="72"/>
      <c r="K3291" s="75" t="str">
        <f t="shared" si="738"/>
        <v/>
      </c>
      <c r="L3291" s="72"/>
      <c r="M3291" s="72"/>
      <c r="N3291" s="109"/>
      <c r="O3291" s="149" t="s">
        <v>1411</v>
      </c>
      <c r="P3291" s="262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6"/>
        <v>0</v>
      </c>
      <c r="G3292" s="75">
        <f t="shared" si="737"/>
        <v>0</v>
      </c>
      <c r="H3292" s="78"/>
      <c r="I3292" s="72"/>
      <c r="J3292" s="72"/>
      <c r="K3292" s="75" t="str">
        <f t="shared" si="738"/>
        <v/>
      </c>
      <c r="L3292" s="72"/>
      <c r="M3292" s="72"/>
      <c r="N3292" s="109" t="s">
        <v>351</v>
      </c>
      <c r="O3292" s="149" t="s">
        <v>1411</v>
      </c>
      <c r="P3292" s="262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6"/>
        <v>0</v>
      </c>
      <c r="G3293" s="75">
        <f t="shared" si="737"/>
        <v>0</v>
      </c>
      <c r="H3293" s="78"/>
      <c r="I3293" s="72"/>
      <c r="J3293" s="72"/>
      <c r="K3293" s="75" t="str">
        <f t="shared" si="738"/>
        <v/>
      </c>
      <c r="L3293" s="72"/>
      <c r="M3293" s="72"/>
      <c r="N3293" s="109" t="s">
        <v>351</v>
      </c>
      <c r="O3293" s="149" t="s">
        <v>1411</v>
      </c>
      <c r="P3293" s="262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6"/>
        <v>0</v>
      </c>
      <c r="G3294" s="75">
        <f t="shared" si="737"/>
        <v>0</v>
      </c>
      <c r="H3294" s="78"/>
      <c r="I3294" s="72"/>
      <c r="J3294" s="72"/>
      <c r="K3294" s="75" t="str">
        <f t="shared" si="738"/>
        <v/>
      </c>
      <c r="L3294" s="72"/>
      <c r="M3294" s="72"/>
      <c r="N3294" s="109" t="s">
        <v>351</v>
      </c>
      <c r="O3294" s="149" t="s">
        <v>1411</v>
      </c>
      <c r="P3294" s="262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6"/>
        <v>0</v>
      </c>
      <c r="G3295" s="75">
        <f t="shared" si="737"/>
        <v>0</v>
      </c>
      <c r="H3295" s="78"/>
      <c r="I3295" s="72"/>
      <c r="J3295" s="72"/>
      <c r="K3295" s="75" t="str">
        <f t="shared" si="738"/>
        <v/>
      </c>
      <c r="L3295" s="72"/>
      <c r="M3295" s="72"/>
      <c r="N3295" s="109" t="s">
        <v>351</v>
      </c>
      <c r="O3295" s="149" t="s">
        <v>1411</v>
      </c>
      <c r="P3295" s="262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6"/>
        <v>0</v>
      </c>
      <c r="G3296" s="75">
        <f t="shared" si="737"/>
        <v>0</v>
      </c>
      <c r="H3296" s="78"/>
      <c r="I3296" s="72"/>
      <c r="J3296" s="72"/>
      <c r="K3296" s="75" t="str">
        <f t="shared" si="738"/>
        <v/>
      </c>
      <c r="L3296" s="72"/>
      <c r="M3296" s="72"/>
      <c r="N3296" s="109" t="s">
        <v>351</v>
      </c>
      <c r="O3296" s="149" t="s">
        <v>1411</v>
      </c>
      <c r="P3296" s="262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2" t="s">
        <v>7365</v>
      </c>
      <c r="C3297" s="72" t="s">
        <v>350</v>
      </c>
      <c r="D3297" s="73"/>
      <c r="E3297" s="75"/>
      <c r="F3297" s="75">
        <f t="shared" si="736"/>
        <v>0</v>
      </c>
      <c r="G3297" s="75">
        <f t="shared" si="737"/>
        <v>0</v>
      </c>
      <c r="H3297" s="78"/>
      <c r="I3297" s="72"/>
      <c r="J3297" s="72"/>
      <c r="K3297" s="75" t="str">
        <f t="shared" si="738"/>
        <v/>
      </c>
      <c r="L3297" s="72"/>
      <c r="M3297" s="72"/>
      <c r="N3297" s="109" t="s">
        <v>351</v>
      </c>
      <c r="O3297" s="149" t="s">
        <v>1411</v>
      </c>
      <c r="P3297" s="262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6"/>
        <v>0</v>
      </c>
      <c r="G3298" s="75">
        <f t="shared" si="737"/>
        <v>0</v>
      </c>
      <c r="H3298" s="78"/>
      <c r="I3298" s="72"/>
      <c r="J3298" s="72"/>
      <c r="K3298" s="75" t="str">
        <f t="shared" si="738"/>
        <v/>
      </c>
      <c r="L3298" s="72"/>
      <c r="M3298" s="72"/>
      <c r="N3298" s="109" t="s">
        <v>351</v>
      </c>
      <c r="O3298" s="149" t="s">
        <v>1411</v>
      </c>
      <c r="P3298" s="262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6"/>
        <v>0</v>
      </c>
      <c r="G3299" s="75">
        <f t="shared" si="737"/>
        <v>0</v>
      </c>
      <c r="H3299" s="78"/>
      <c r="I3299" s="72"/>
      <c r="J3299" s="72"/>
      <c r="K3299" s="75" t="str">
        <f t="shared" si="738"/>
        <v/>
      </c>
      <c r="L3299" s="72"/>
      <c r="M3299" s="72"/>
      <c r="N3299" s="109" t="s">
        <v>351</v>
      </c>
      <c r="O3299" s="149" t="s">
        <v>1411</v>
      </c>
      <c r="P3299" s="262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6"/>
        <v>0</v>
      </c>
      <c r="G3300" s="75">
        <f t="shared" si="737"/>
        <v>0</v>
      </c>
      <c r="H3300" s="78"/>
      <c r="I3300" s="72"/>
      <c r="J3300" s="72"/>
      <c r="K3300" s="75" t="str">
        <f t="shared" si="738"/>
        <v/>
      </c>
      <c r="L3300" s="72"/>
      <c r="M3300" s="72"/>
      <c r="N3300" s="109" t="s">
        <v>351</v>
      </c>
      <c r="O3300" s="149" t="s">
        <v>1411</v>
      </c>
      <c r="P3300" s="262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8"/>
        <v/>
      </c>
      <c r="L3301" s="72"/>
      <c r="M3301" s="72"/>
      <c r="N3301" s="149"/>
      <c r="O3301" s="149"/>
      <c r="P3301" s="262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9">E3302-E3302*$G$2%</f>
        <v>0</v>
      </c>
      <c r="G3302" s="75">
        <f t="shared" ref="G3302:G3310" si="740">E3302-(20*E3302/100)</f>
        <v>0</v>
      </c>
      <c r="H3302" s="78"/>
      <c r="I3302" s="72"/>
      <c r="J3302" s="72"/>
      <c r="K3302" s="75" t="str">
        <f t="shared" si="738"/>
        <v/>
      </c>
      <c r="L3302" s="72"/>
      <c r="M3302" s="72"/>
      <c r="N3302" s="109" t="s">
        <v>351</v>
      </c>
      <c r="O3302" s="149" t="s">
        <v>7374</v>
      </c>
      <c r="P3302" s="262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9"/>
        <v>0</v>
      </c>
      <c r="G3303" s="75">
        <f t="shared" si="740"/>
        <v>0</v>
      </c>
      <c r="H3303" s="78"/>
      <c r="I3303" s="72"/>
      <c r="J3303" s="72"/>
      <c r="K3303" s="75" t="str">
        <f t="shared" si="738"/>
        <v/>
      </c>
      <c r="L3303" s="72"/>
      <c r="M3303" s="72"/>
      <c r="N3303" s="109" t="s">
        <v>351</v>
      </c>
      <c r="O3303" s="149" t="s">
        <v>7374</v>
      </c>
      <c r="P3303" s="262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9"/>
        <v>0</v>
      </c>
      <c r="G3304" s="75">
        <f t="shared" si="740"/>
        <v>0</v>
      </c>
      <c r="H3304" s="78"/>
      <c r="I3304" s="72"/>
      <c r="J3304" s="72"/>
      <c r="K3304" s="75" t="str">
        <f t="shared" si="738"/>
        <v/>
      </c>
      <c r="L3304" s="72"/>
      <c r="M3304" s="72"/>
      <c r="N3304" s="109" t="s">
        <v>351</v>
      </c>
      <c r="O3304" s="149" t="s">
        <v>7374</v>
      </c>
      <c r="P3304" s="262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9"/>
        <v>0</v>
      </c>
      <c r="G3305" s="75">
        <f t="shared" si="740"/>
        <v>0</v>
      </c>
      <c r="H3305" s="78"/>
      <c r="I3305" s="72"/>
      <c r="J3305" s="72"/>
      <c r="K3305" s="75" t="str">
        <f t="shared" si="738"/>
        <v/>
      </c>
      <c r="L3305" s="72"/>
      <c r="M3305" s="72"/>
      <c r="N3305" s="109" t="s">
        <v>351</v>
      </c>
      <c r="O3305" s="149" t="s">
        <v>7374</v>
      </c>
      <c r="P3305" s="262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9"/>
        <v>0</v>
      </c>
      <c r="G3306" s="75">
        <f t="shared" si="740"/>
        <v>0</v>
      </c>
      <c r="H3306" s="78"/>
      <c r="I3306" s="72"/>
      <c r="J3306" s="72"/>
      <c r="K3306" s="75" t="str">
        <f t="shared" si="738"/>
        <v/>
      </c>
      <c r="L3306" s="72"/>
      <c r="M3306" s="72"/>
      <c r="N3306" s="109" t="s">
        <v>351</v>
      </c>
      <c r="O3306" s="149" t="s">
        <v>7374</v>
      </c>
      <c r="P3306" s="262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9"/>
        <v>0</v>
      </c>
      <c r="G3307" s="75">
        <f t="shared" si="740"/>
        <v>0</v>
      </c>
      <c r="H3307" s="78"/>
      <c r="I3307" s="72"/>
      <c r="J3307" s="72"/>
      <c r="K3307" s="75" t="str">
        <f t="shared" si="738"/>
        <v/>
      </c>
      <c r="L3307" s="72"/>
      <c r="M3307" s="72"/>
      <c r="N3307" s="109" t="s">
        <v>351</v>
      </c>
      <c r="O3307" s="149" t="s">
        <v>7374</v>
      </c>
      <c r="P3307" s="262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9"/>
        <v>0</v>
      </c>
      <c r="G3308" s="75">
        <f t="shared" si="740"/>
        <v>0</v>
      </c>
      <c r="H3308" s="78"/>
      <c r="I3308" s="72"/>
      <c r="J3308" s="72"/>
      <c r="K3308" s="75" t="str">
        <f t="shared" si="738"/>
        <v/>
      </c>
      <c r="L3308" s="72"/>
      <c r="M3308" s="72"/>
      <c r="N3308" s="109" t="s">
        <v>351</v>
      </c>
      <c r="O3308" s="149" t="s">
        <v>7374</v>
      </c>
      <c r="P3308" s="262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9"/>
        <v>0</v>
      </c>
      <c r="G3309" s="75">
        <f t="shared" si="740"/>
        <v>0</v>
      </c>
      <c r="H3309" s="78"/>
      <c r="I3309" s="72"/>
      <c r="J3309" s="72"/>
      <c r="K3309" s="75" t="str">
        <f t="shared" si="738"/>
        <v/>
      </c>
      <c r="L3309" s="72"/>
      <c r="M3309" s="72"/>
      <c r="N3309" s="109" t="s">
        <v>351</v>
      </c>
      <c r="O3309" s="149" t="s">
        <v>7374</v>
      </c>
      <c r="P3309" s="262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9"/>
        <v>0</v>
      </c>
      <c r="G3310" s="75">
        <f t="shared" si="740"/>
        <v>0</v>
      </c>
      <c r="H3310" s="78"/>
      <c r="I3310" s="72"/>
      <c r="J3310" s="72"/>
      <c r="K3310" s="75" t="str">
        <f t="shared" si="738"/>
        <v/>
      </c>
      <c r="L3310" s="72"/>
      <c r="M3310" s="72"/>
      <c r="N3310" s="109" t="s">
        <v>351</v>
      </c>
      <c r="O3310" s="149" t="s">
        <v>7374</v>
      </c>
      <c r="P3310" s="262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8"/>
        <v/>
      </c>
      <c r="L3311" s="72"/>
      <c r="M3311" s="72"/>
      <c r="N3311" s="149"/>
      <c r="O3311" s="149"/>
      <c r="P3311" s="262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41">E3312-E3312*$G$2%</f>
        <v>0</v>
      </c>
      <c r="G3312" s="75">
        <f t="shared" ref="G3312:G3324" si="742">E3312-(20*E3312/100)</f>
        <v>0</v>
      </c>
      <c r="H3312" s="78"/>
      <c r="I3312" s="72"/>
      <c r="J3312" s="72"/>
      <c r="K3312" s="75" t="str">
        <f t="shared" si="738"/>
        <v/>
      </c>
      <c r="L3312" s="72"/>
      <c r="M3312" s="72"/>
      <c r="N3312" s="109" t="s">
        <v>351</v>
      </c>
      <c r="O3312" s="149" t="s">
        <v>5207</v>
      </c>
      <c r="P3312" s="262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41"/>
        <v>0</v>
      </c>
      <c r="G3313" s="75">
        <f t="shared" si="742"/>
        <v>0</v>
      </c>
      <c r="H3313" s="78"/>
      <c r="I3313" s="72"/>
      <c r="J3313" s="72"/>
      <c r="K3313" s="75" t="str">
        <f t="shared" si="738"/>
        <v/>
      </c>
      <c r="L3313" s="72"/>
      <c r="M3313" s="72"/>
      <c r="N3313" s="109" t="s">
        <v>351</v>
      </c>
      <c r="O3313" s="149" t="s">
        <v>5207</v>
      </c>
      <c r="P3313" s="262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41"/>
        <v>0</v>
      </c>
      <c r="G3314" s="75">
        <f t="shared" si="742"/>
        <v>0</v>
      </c>
      <c r="H3314" s="78"/>
      <c r="I3314" s="72"/>
      <c r="J3314" s="72"/>
      <c r="K3314" s="75" t="str">
        <f t="shared" si="738"/>
        <v/>
      </c>
      <c r="L3314" s="72"/>
      <c r="M3314" s="72"/>
      <c r="N3314" s="109" t="s">
        <v>351</v>
      </c>
      <c r="O3314" s="149" t="s">
        <v>5207</v>
      </c>
      <c r="P3314" s="262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41"/>
        <v>0</v>
      </c>
      <c r="G3315" s="75">
        <f t="shared" si="742"/>
        <v>0</v>
      </c>
      <c r="H3315" s="78"/>
      <c r="I3315" s="72"/>
      <c r="J3315" s="72"/>
      <c r="K3315" s="75" t="str">
        <f t="shared" si="738"/>
        <v/>
      </c>
      <c r="L3315" s="72"/>
      <c r="M3315" s="72"/>
      <c r="N3315" s="109" t="s">
        <v>351</v>
      </c>
      <c r="O3315" s="149" t="s">
        <v>5207</v>
      </c>
      <c r="P3315" s="262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41"/>
        <v>0</v>
      </c>
      <c r="G3316" s="75">
        <f t="shared" si="742"/>
        <v>0</v>
      </c>
      <c r="H3316" s="78"/>
      <c r="I3316" s="72"/>
      <c r="J3316" s="72"/>
      <c r="K3316" s="75" t="str">
        <f t="shared" si="738"/>
        <v/>
      </c>
      <c r="L3316" s="72"/>
      <c r="M3316" s="72"/>
      <c r="N3316" s="109" t="s">
        <v>351</v>
      </c>
      <c r="O3316" s="149" t="s">
        <v>5207</v>
      </c>
      <c r="P3316" s="262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41"/>
        <v>0</v>
      </c>
      <c r="G3317" s="75">
        <f t="shared" si="742"/>
        <v>0</v>
      </c>
      <c r="H3317" s="78"/>
      <c r="I3317" s="72"/>
      <c r="J3317" s="72"/>
      <c r="K3317" s="75" t="str">
        <f t="shared" si="738"/>
        <v/>
      </c>
      <c r="L3317" s="72"/>
      <c r="M3317" s="72"/>
      <c r="N3317" s="109" t="s">
        <v>351</v>
      </c>
      <c r="O3317" s="149" t="s">
        <v>5207</v>
      </c>
      <c r="P3317" s="262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41"/>
        <v>0</v>
      </c>
      <c r="G3318" s="75">
        <f t="shared" si="742"/>
        <v>0</v>
      </c>
      <c r="H3318" s="78"/>
      <c r="I3318" s="72"/>
      <c r="J3318" s="72"/>
      <c r="K3318" s="75" t="str">
        <f t="shared" si="738"/>
        <v/>
      </c>
      <c r="L3318" s="72"/>
      <c r="M3318" s="72"/>
      <c r="N3318" s="109" t="s">
        <v>351</v>
      </c>
      <c r="O3318" s="149" t="s">
        <v>5207</v>
      </c>
      <c r="P3318" s="262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41"/>
        <v>0</v>
      </c>
      <c r="G3319" s="75">
        <f t="shared" si="742"/>
        <v>0</v>
      </c>
      <c r="H3319" s="78"/>
      <c r="I3319" s="72"/>
      <c r="J3319" s="72"/>
      <c r="K3319" s="75" t="str">
        <f t="shared" si="738"/>
        <v/>
      </c>
      <c r="L3319" s="72"/>
      <c r="M3319" s="72"/>
      <c r="N3319" s="109" t="s">
        <v>351</v>
      </c>
      <c r="O3319" s="149" t="s">
        <v>5207</v>
      </c>
      <c r="P3319" s="262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41"/>
        <v>0</v>
      </c>
      <c r="G3320" s="75">
        <f t="shared" si="742"/>
        <v>0</v>
      </c>
      <c r="H3320" s="78"/>
      <c r="I3320" s="72"/>
      <c r="J3320" s="72"/>
      <c r="K3320" s="75" t="str">
        <f t="shared" si="738"/>
        <v/>
      </c>
      <c r="L3320" s="72"/>
      <c r="M3320" s="72"/>
      <c r="N3320" s="109" t="s">
        <v>351</v>
      </c>
      <c r="O3320" s="149" t="s">
        <v>5207</v>
      </c>
      <c r="P3320" s="262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41"/>
        <v>0</v>
      </c>
      <c r="G3321" s="75">
        <f t="shared" si="742"/>
        <v>0</v>
      </c>
      <c r="H3321" s="78"/>
      <c r="I3321" s="72"/>
      <c r="J3321" s="72"/>
      <c r="K3321" s="75" t="str">
        <f t="shared" si="738"/>
        <v/>
      </c>
      <c r="L3321" s="72"/>
      <c r="M3321" s="72"/>
      <c r="N3321" s="109" t="s">
        <v>351</v>
      </c>
      <c r="O3321" s="149" t="s">
        <v>5207</v>
      </c>
      <c r="P3321" s="262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41"/>
        <v>0</v>
      </c>
      <c r="G3322" s="75">
        <f t="shared" si="742"/>
        <v>0</v>
      </c>
      <c r="H3322" s="78"/>
      <c r="I3322" s="72"/>
      <c r="J3322" s="72"/>
      <c r="K3322" s="75" t="str">
        <f t="shared" si="738"/>
        <v/>
      </c>
      <c r="L3322" s="72"/>
      <c r="M3322" s="72"/>
      <c r="N3322" s="109" t="s">
        <v>351</v>
      </c>
      <c r="O3322" s="149" t="s">
        <v>5207</v>
      </c>
      <c r="P3322" s="262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41"/>
        <v>0</v>
      </c>
      <c r="G3323" s="75">
        <f t="shared" si="742"/>
        <v>0</v>
      </c>
      <c r="H3323" s="78"/>
      <c r="I3323" s="72"/>
      <c r="J3323" s="72"/>
      <c r="K3323" s="75" t="str">
        <f t="shared" si="738"/>
        <v/>
      </c>
      <c r="L3323" s="72"/>
      <c r="M3323" s="72"/>
      <c r="N3323" s="109" t="s">
        <v>351</v>
      </c>
      <c r="O3323" s="149" t="s">
        <v>5207</v>
      </c>
      <c r="P3323" s="262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41"/>
        <v>0</v>
      </c>
      <c r="G3324" s="75">
        <f t="shared" si="742"/>
        <v>0</v>
      </c>
      <c r="H3324" s="78"/>
      <c r="I3324" s="72"/>
      <c r="J3324" s="72"/>
      <c r="K3324" s="75" t="str">
        <f t="shared" si="738"/>
        <v/>
      </c>
      <c r="L3324" s="72"/>
      <c r="M3324" s="72"/>
      <c r="N3324" s="109" t="s">
        <v>351</v>
      </c>
      <c r="O3324" s="149" t="s">
        <v>5207</v>
      </c>
      <c r="P3324" s="262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8"/>
        <v/>
      </c>
      <c r="L3325" s="72"/>
      <c r="M3325" s="72"/>
      <c r="N3325" s="149"/>
      <c r="O3325" s="149"/>
      <c r="P3325" s="262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3">E3326-E3326*$G$2%</f>
        <v>0</v>
      </c>
      <c r="G3326" s="75">
        <f t="shared" ref="G3326:G3334" si="744">E3326-(20*E3326/100)</f>
        <v>0</v>
      </c>
      <c r="H3326" s="78"/>
      <c r="I3326" s="72"/>
      <c r="J3326" s="72"/>
      <c r="K3326" s="75" t="str">
        <f t="shared" si="738"/>
        <v/>
      </c>
      <c r="L3326" s="72"/>
      <c r="M3326" s="72"/>
      <c r="N3326" s="109" t="s">
        <v>351</v>
      </c>
      <c r="O3326" s="149" t="s">
        <v>5207</v>
      </c>
      <c r="P3326" s="262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3"/>
        <v>0</v>
      </c>
      <c r="G3327" s="75">
        <f t="shared" si="744"/>
        <v>0</v>
      </c>
      <c r="H3327" s="78"/>
      <c r="I3327" s="72"/>
      <c r="J3327" s="72"/>
      <c r="K3327" s="75" t="str">
        <f t="shared" si="738"/>
        <v/>
      </c>
      <c r="L3327" s="72"/>
      <c r="M3327" s="72"/>
      <c r="N3327" s="109" t="s">
        <v>351</v>
      </c>
      <c r="O3327" s="149" t="s">
        <v>5207</v>
      </c>
      <c r="P3327" s="262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3"/>
        <v>0</v>
      </c>
      <c r="G3328" s="75">
        <f t="shared" si="744"/>
        <v>0</v>
      </c>
      <c r="H3328" s="78"/>
      <c r="I3328" s="72"/>
      <c r="J3328" s="72"/>
      <c r="K3328" s="75" t="str">
        <f t="shared" si="738"/>
        <v/>
      </c>
      <c r="L3328" s="72"/>
      <c r="M3328" s="72"/>
      <c r="N3328" s="109" t="s">
        <v>351</v>
      </c>
      <c r="O3328" s="149" t="s">
        <v>5207</v>
      </c>
      <c r="P3328" s="262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3"/>
        <v>0</v>
      </c>
      <c r="G3329" s="75">
        <f t="shared" si="744"/>
        <v>0</v>
      </c>
      <c r="H3329" s="78"/>
      <c r="I3329" s="72"/>
      <c r="J3329" s="72"/>
      <c r="K3329" s="75" t="str">
        <f t="shared" si="738"/>
        <v/>
      </c>
      <c r="L3329" s="72"/>
      <c r="M3329" s="72"/>
      <c r="N3329" s="109" t="s">
        <v>351</v>
      </c>
      <c r="O3329" s="149" t="s">
        <v>5207</v>
      </c>
      <c r="P3329" s="262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3"/>
        <v>0</v>
      </c>
      <c r="G3330" s="75">
        <f t="shared" si="744"/>
        <v>0</v>
      </c>
      <c r="H3330" s="78"/>
      <c r="I3330" s="72"/>
      <c r="J3330" s="72"/>
      <c r="K3330" s="75" t="str">
        <f t="shared" si="738"/>
        <v/>
      </c>
      <c r="L3330" s="72"/>
      <c r="M3330" s="72"/>
      <c r="N3330" s="109" t="s">
        <v>351</v>
      </c>
      <c r="O3330" s="149" t="s">
        <v>5207</v>
      </c>
      <c r="P3330" s="262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3"/>
        <v>0</v>
      </c>
      <c r="G3331" s="75">
        <f t="shared" si="744"/>
        <v>0</v>
      </c>
      <c r="H3331" s="78"/>
      <c r="I3331" s="72"/>
      <c r="J3331" s="72"/>
      <c r="K3331" s="75" t="str">
        <f t="shared" si="738"/>
        <v/>
      </c>
      <c r="L3331" s="72"/>
      <c r="M3331" s="72"/>
      <c r="N3331" s="109" t="s">
        <v>351</v>
      </c>
      <c r="O3331" s="149" t="s">
        <v>5207</v>
      </c>
      <c r="P3331" s="262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3"/>
        <v>0</v>
      </c>
      <c r="G3332" s="75">
        <f t="shared" si="744"/>
        <v>0</v>
      </c>
      <c r="H3332" s="78"/>
      <c r="I3332" s="72"/>
      <c r="J3332" s="72"/>
      <c r="K3332" s="75" t="str">
        <f t="shared" si="738"/>
        <v/>
      </c>
      <c r="L3332" s="72"/>
      <c r="M3332" s="72"/>
      <c r="N3332" s="109" t="s">
        <v>351</v>
      </c>
      <c r="O3332" s="149" t="s">
        <v>5207</v>
      </c>
      <c r="P3332" s="262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3"/>
        <v>0</v>
      </c>
      <c r="G3333" s="75">
        <f t="shared" si="744"/>
        <v>0</v>
      </c>
      <c r="H3333" s="78"/>
      <c r="I3333" s="72"/>
      <c r="J3333" s="72"/>
      <c r="K3333" s="75" t="str">
        <f t="shared" si="738"/>
        <v/>
      </c>
      <c r="L3333" s="72"/>
      <c r="M3333" s="72"/>
      <c r="N3333" s="109" t="s">
        <v>351</v>
      </c>
      <c r="O3333" s="149" t="s">
        <v>5207</v>
      </c>
      <c r="P3333" s="262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3"/>
        <v>0</v>
      </c>
      <c r="G3334" s="75">
        <f t="shared" si="744"/>
        <v>0</v>
      </c>
      <c r="H3334" s="78"/>
      <c r="I3334" s="72"/>
      <c r="J3334" s="72"/>
      <c r="K3334" s="75" t="str">
        <f t="shared" si="738"/>
        <v/>
      </c>
      <c r="L3334" s="72"/>
      <c r="M3334" s="72"/>
      <c r="N3334" s="109" t="s">
        <v>351</v>
      </c>
      <c r="O3334" s="149" t="s">
        <v>5207</v>
      </c>
      <c r="P3334" s="262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71"/>
      <c r="D3335" s="73"/>
      <c r="E3335" s="75"/>
      <c r="F3335" s="75"/>
      <c r="G3335" s="75"/>
      <c r="H3335" s="78"/>
      <c r="I3335" s="72"/>
      <c r="J3335" s="72"/>
      <c r="K3335" s="75" t="str">
        <f t="shared" si="738"/>
        <v/>
      </c>
      <c r="L3335" s="72"/>
      <c r="M3335" s="72"/>
      <c r="N3335" s="149"/>
      <c r="O3335" s="149"/>
      <c r="P3335" s="262"/>
      <c r="Q3335" s="137"/>
      <c r="R3335" s="138"/>
      <c r="S3335" s="125"/>
      <c r="T3335" s="126"/>
      <c r="U3335" s="22"/>
    </row>
    <row r="3336" s="19" customFormat="1" outlineLevel="1" spans="1:21">
      <c r="A3336" s="186" t="s">
        <v>7435</v>
      </c>
      <c r="B3336" s="172" t="s">
        <v>7436</v>
      </c>
      <c r="C3336" s="72" t="s">
        <v>350</v>
      </c>
      <c r="D3336" s="73"/>
      <c r="E3336" s="75"/>
      <c r="F3336" s="75">
        <f t="shared" ref="F3336:F3344" si="745">E3336-E3336*$G$2%</f>
        <v>0</v>
      </c>
      <c r="G3336" s="75">
        <f t="shared" ref="G3336:G3344" si="746">E3336-(20*E3336/100)</f>
        <v>0</v>
      </c>
      <c r="H3336" s="78"/>
      <c r="I3336" s="72"/>
      <c r="J3336" s="72"/>
      <c r="K3336" s="75" t="str">
        <f t="shared" si="738"/>
        <v/>
      </c>
      <c r="L3336" s="72"/>
      <c r="M3336" s="72"/>
      <c r="N3336" s="109" t="s">
        <v>351</v>
      </c>
      <c r="O3336" s="149" t="s">
        <v>5207</v>
      </c>
      <c r="P3336" s="262"/>
      <c r="Q3336" s="137"/>
      <c r="R3336" s="138"/>
      <c r="S3336" s="125"/>
      <c r="T3336" s="126"/>
      <c r="U3336" s="22"/>
    </row>
    <row r="3337" s="19" customFormat="1" outlineLevel="1" spans="1:21">
      <c r="A3337" s="186" t="s">
        <v>7437</v>
      </c>
      <c r="B3337" s="172" t="s">
        <v>7438</v>
      </c>
      <c r="C3337" s="72" t="s">
        <v>350</v>
      </c>
      <c r="D3337" s="73"/>
      <c r="E3337" s="75"/>
      <c r="F3337" s="75">
        <f t="shared" si="745"/>
        <v>0</v>
      </c>
      <c r="G3337" s="75">
        <f t="shared" si="746"/>
        <v>0</v>
      </c>
      <c r="H3337" s="78"/>
      <c r="I3337" s="72"/>
      <c r="J3337" s="72"/>
      <c r="K3337" s="75" t="str">
        <f t="shared" si="738"/>
        <v/>
      </c>
      <c r="L3337" s="72"/>
      <c r="M3337" s="72"/>
      <c r="N3337" s="109" t="s">
        <v>351</v>
      </c>
      <c r="O3337" s="149" t="s">
        <v>5207</v>
      </c>
      <c r="P3337" s="262"/>
      <c r="Q3337" s="137"/>
      <c r="R3337" s="138"/>
      <c r="S3337" s="125"/>
      <c r="T3337" s="126"/>
      <c r="U3337" s="22"/>
    </row>
    <row r="3338" s="19" customFormat="1" outlineLevel="1" spans="1:21">
      <c r="A3338" s="186" t="s">
        <v>7439</v>
      </c>
      <c r="B3338" s="172" t="s">
        <v>7440</v>
      </c>
      <c r="C3338" s="72" t="s">
        <v>350</v>
      </c>
      <c r="D3338" s="73"/>
      <c r="E3338" s="75"/>
      <c r="F3338" s="75">
        <f t="shared" si="745"/>
        <v>0</v>
      </c>
      <c r="G3338" s="75">
        <f t="shared" si="746"/>
        <v>0</v>
      </c>
      <c r="H3338" s="78"/>
      <c r="I3338" s="72"/>
      <c r="J3338" s="72"/>
      <c r="K3338" s="75" t="str">
        <f t="shared" si="738"/>
        <v/>
      </c>
      <c r="L3338" s="72"/>
      <c r="M3338" s="72"/>
      <c r="N3338" s="109" t="s">
        <v>351</v>
      </c>
      <c r="O3338" s="149" t="s">
        <v>5207</v>
      </c>
      <c r="P3338" s="262"/>
      <c r="Q3338" s="137"/>
      <c r="R3338" s="138"/>
      <c r="S3338" s="125"/>
      <c r="T3338" s="126"/>
      <c r="U3338" s="22"/>
    </row>
    <row r="3339" s="19" customFormat="1" outlineLevel="1" spans="1:21">
      <c r="A3339" s="186" t="s">
        <v>7441</v>
      </c>
      <c r="B3339" s="172" t="s">
        <v>7442</v>
      </c>
      <c r="C3339" s="72" t="s">
        <v>350</v>
      </c>
      <c r="D3339" s="73"/>
      <c r="E3339" s="75"/>
      <c r="F3339" s="75">
        <f t="shared" si="745"/>
        <v>0</v>
      </c>
      <c r="G3339" s="75">
        <f t="shared" si="746"/>
        <v>0</v>
      </c>
      <c r="H3339" s="78"/>
      <c r="I3339" s="72"/>
      <c r="J3339" s="72"/>
      <c r="K3339" s="75" t="str">
        <f t="shared" si="738"/>
        <v/>
      </c>
      <c r="L3339" s="72"/>
      <c r="M3339" s="72"/>
      <c r="N3339" s="109" t="s">
        <v>351</v>
      </c>
      <c r="O3339" s="149" t="s">
        <v>5207</v>
      </c>
      <c r="P3339" s="262"/>
      <c r="Q3339" s="137"/>
      <c r="R3339" s="138"/>
      <c r="S3339" s="125"/>
      <c r="T3339" s="126"/>
      <c r="U3339" s="22"/>
    </row>
    <row r="3340" s="19" customFormat="1" outlineLevel="1" spans="1:21">
      <c r="A3340" s="186" t="s">
        <v>7443</v>
      </c>
      <c r="B3340" s="172" t="s">
        <v>7444</v>
      </c>
      <c r="C3340" s="72" t="s">
        <v>350</v>
      </c>
      <c r="D3340" s="73"/>
      <c r="E3340" s="75"/>
      <c r="F3340" s="75">
        <f t="shared" si="745"/>
        <v>0</v>
      </c>
      <c r="G3340" s="75">
        <f t="shared" si="746"/>
        <v>0</v>
      </c>
      <c r="H3340" s="78"/>
      <c r="I3340" s="72"/>
      <c r="J3340" s="72"/>
      <c r="K3340" s="75" t="str">
        <f t="shared" si="738"/>
        <v/>
      </c>
      <c r="L3340" s="72"/>
      <c r="M3340" s="72"/>
      <c r="N3340" s="109" t="s">
        <v>351</v>
      </c>
      <c r="O3340" s="149" t="s">
        <v>5207</v>
      </c>
      <c r="P3340" s="262"/>
      <c r="Q3340" s="137"/>
      <c r="R3340" s="138"/>
      <c r="S3340" s="125"/>
      <c r="T3340" s="126"/>
      <c r="U3340" s="22"/>
    </row>
    <row r="3341" s="19" customFormat="1" outlineLevel="1" spans="1:21">
      <c r="A3341" s="186" t="s">
        <v>7445</v>
      </c>
      <c r="B3341" s="172" t="s">
        <v>7446</v>
      </c>
      <c r="C3341" s="72" t="s">
        <v>350</v>
      </c>
      <c r="D3341" s="73"/>
      <c r="E3341" s="75"/>
      <c r="F3341" s="75">
        <f t="shared" si="745"/>
        <v>0</v>
      </c>
      <c r="G3341" s="75">
        <f t="shared" si="746"/>
        <v>0</v>
      </c>
      <c r="H3341" s="78"/>
      <c r="I3341" s="72"/>
      <c r="J3341" s="72"/>
      <c r="K3341" s="75" t="str">
        <f t="shared" si="738"/>
        <v/>
      </c>
      <c r="L3341" s="72"/>
      <c r="M3341" s="72"/>
      <c r="N3341" s="109" t="s">
        <v>351</v>
      </c>
      <c r="O3341" s="149" t="s">
        <v>5207</v>
      </c>
      <c r="P3341" s="262"/>
      <c r="Q3341" s="137"/>
      <c r="R3341" s="138"/>
      <c r="S3341" s="125"/>
      <c r="T3341" s="126"/>
      <c r="U3341" s="22"/>
    </row>
    <row r="3342" s="19" customFormat="1" outlineLevel="1" spans="1:21">
      <c r="A3342" s="186" t="s">
        <v>7447</v>
      </c>
      <c r="B3342" s="172" t="s">
        <v>7448</v>
      </c>
      <c r="C3342" s="72" t="s">
        <v>350</v>
      </c>
      <c r="D3342" s="73"/>
      <c r="E3342" s="75"/>
      <c r="F3342" s="75">
        <f t="shared" si="745"/>
        <v>0</v>
      </c>
      <c r="G3342" s="75">
        <f t="shared" si="746"/>
        <v>0</v>
      </c>
      <c r="H3342" s="78"/>
      <c r="I3342" s="72"/>
      <c r="J3342" s="72"/>
      <c r="K3342" s="75" t="str">
        <f t="shared" si="738"/>
        <v/>
      </c>
      <c r="L3342" s="72"/>
      <c r="M3342" s="72"/>
      <c r="N3342" s="109" t="s">
        <v>351</v>
      </c>
      <c r="O3342" s="149" t="s">
        <v>5207</v>
      </c>
      <c r="P3342" s="262"/>
      <c r="Q3342" s="137"/>
      <c r="R3342" s="138"/>
      <c r="S3342" s="125"/>
      <c r="T3342" s="126"/>
      <c r="U3342" s="22"/>
    </row>
    <row r="3343" s="19" customFormat="1" outlineLevel="1" spans="1:21">
      <c r="A3343" s="186" t="s">
        <v>7449</v>
      </c>
      <c r="B3343" s="172" t="s">
        <v>7450</v>
      </c>
      <c r="C3343" s="72" t="s">
        <v>350</v>
      </c>
      <c r="D3343" s="73"/>
      <c r="E3343" s="75"/>
      <c r="F3343" s="75">
        <f t="shared" si="745"/>
        <v>0</v>
      </c>
      <c r="G3343" s="75">
        <f t="shared" si="746"/>
        <v>0</v>
      </c>
      <c r="H3343" s="78"/>
      <c r="I3343" s="72"/>
      <c r="J3343" s="72"/>
      <c r="K3343" s="75" t="str">
        <f t="shared" si="738"/>
        <v/>
      </c>
      <c r="L3343" s="72"/>
      <c r="M3343" s="72"/>
      <c r="N3343" s="109" t="s">
        <v>351</v>
      </c>
      <c r="O3343" s="149" t="s">
        <v>5207</v>
      </c>
      <c r="P3343" s="262"/>
      <c r="Q3343" s="137"/>
      <c r="R3343" s="138"/>
      <c r="S3343" s="125"/>
      <c r="T3343" s="126"/>
      <c r="U3343" s="22"/>
    </row>
    <row r="3344" s="19" customFormat="1" outlineLevel="1" spans="1:21">
      <c r="A3344" s="186" t="s">
        <v>7451</v>
      </c>
      <c r="B3344" s="172" t="s">
        <v>7452</v>
      </c>
      <c r="C3344" s="72" t="s">
        <v>350</v>
      </c>
      <c r="D3344" s="73"/>
      <c r="E3344" s="75"/>
      <c r="F3344" s="75">
        <f t="shared" si="745"/>
        <v>0</v>
      </c>
      <c r="G3344" s="75">
        <f t="shared" si="746"/>
        <v>0</v>
      </c>
      <c r="H3344" s="78"/>
      <c r="I3344" s="72"/>
      <c r="J3344" s="72"/>
      <c r="K3344" s="75" t="str">
        <f t="shared" si="738"/>
        <v/>
      </c>
      <c r="L3344" s="72"/>
      <c r="M3344" s="72"/>
      <c r="N3344" s="109" t="s">
        <v>351</v>
      </c>
      <c r="O3344" s="149" t="s">
        <v>5207</v>
      </c>
      <c r="P3344" s="262"/>
      <c r="Q3344" s="137"/>
      <c r="R3344" s="138"/>
      <c r="S3344" s="125"/>
      <c r="T3344" s="126"/>
      <c r="U3344" s="22"/>
    </row>
    <row r="3345" ht="23.1" customHeight="1" spans="1:20">
      <c r="A3345" s="272" t="s">
        <v>7453</v>
      </c>
      <c r="B3345" s="273"/>
      <c r="C3345" s="274"/>
      <c r="D3345" s="73"/>
      <c r="E3345" s="275"/>
      <c r="F3345" s="276"/>
      <c r="G3345" s="276"/>
      <c r="H3345" s="67"/>
      <c r="I3345" s="107"/>
      <c r="J3345" s="107"/>
      <c r="K3345" s="107"/>
      <c r="L3345" s="72"/>
      <c r="M3345" s="72"/>
      <c r="N3345" s="149"/>
      <c r="O3345" s="149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2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9"/>
      <c r="O3346" s="149"/>
      <c r="P3346" s="72"/>
      <c r="Q3346" s="137"/>
      <c r="R3346" s="138"/>
      <c r="S3346" s="125"/>
      <c r="T3346" s="126"/>
    </row>
    <row r="3347" ht="18" customHeight="1" spans="1:20">
      <c r="A3347" s="277" t="s">
        <v>7454</v>
      </c>
      <c r="B3347" s="71"/>
      <c r="C3347" s="72"/>
      <c r="D3347" s="262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9"/>
      <c r="O3347" s="149"/>
      <c r="P3347" s="72"/>
      <c r="Q3347" s="137"/>
      <c r="R3347" s="138"/>
      <c r="S3347" s="125"/>
      <c r="T3347" s="126"/>
    </row>
    <row r="3348" spans="1:20">
      <c r="A3348" s="277" t="s">
        <v>7455</v>
      </c>
      <c r="B3348" s="278"/>
      <c r="C3348" s="278"/>
      <c r="D3348" s="279"/>
      <c r="E3348" s="280"/>
      <c r="F3348" s="281"/>
      <c r="G3348" s="281"/>
      <c r="H3348" s="278"/>
      <c r="I3348" s="278"/>
      <c r="J3348" s="278"/>
      <c r="K3348" s="278"/>
      <c r="L3348" s="278"/>
      <c r="M3348" s="278"/>
      <c r="N3348" s="278"/>
      <c r="O3348" s="278"/>
      <c r="P3348" s="278"/>
      <c r="Q3348" s="278"/>
      <c r="R3348" s="278"/>
      <c r="S3348" s="278"/>
      <c r="T3348" s="291"/>
    </row>
    <row r="3349" spans="1:20">
      <c r="A3349" s="277" t="s">
        <v>7456</v>
      </c>
      <c r="B3349" s="282"/>
      <c r="C3349" s="282"/>
      <c r="D3349" s="283"/>
      <c r="E3349" s="284"/>
      <c r="F3349" s="281"/>
      <c r="G3349" s="281"/>
      <c r="H3349" s="278"/>
      <c r="I3349" s="278"/>
      <c r="J3349" s="278"/>
      <c r="K3349" s="278"/>
      <c r="L3349" s="282"/>
      <c r="M3349" s="282"/>
      <c r="N3349" s="282"/>
      <c r="O3349" s="282"/>
      <c r="P3349" s="282"/>
      <c r="Q3349" s="282"/>
      <c r="R3349" s="282"/>
      <c r="S3349" s="282"/>
      <c r="T3349" s="292"/>
    </row>
    <row r="3350" spans="1:20">
      <c r="A3350" s="285" t="s">
        <v>7457</v>
      </c>
      <c r="B3350" s="286"/>
      <c r="C3350" s="286"/>
      <c r="D3350" s="287"/>
      <c r="E3350" s="288"/>
      <c r="F3350" s="289"/>
      <c r="G3350" s="289"/>
      <c r="H3350" s="290"/>
      <c r="I3350" s="290"/>
      <c r="J3350" s="290"/>
      <c r="K3350" s="290"/>
      <c r="L3350" s="286"/>
      <c r="M3350" s="286"/>
      <c r="N3350" s="286"/>
      <c r="O3350" s="286"/>
      <c r="P3350" s="286"/>
      <c r="Q3350" s="286"/>
      <c r="R3350" s="286"/>
      <c r="S3350" s="286"/>
      <c r="T3350" s="293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1001:P1036 P1055:P1117 P195:P268 P2012:P2026 P1156:P1185 P1119:P1154 P1187:P1219 P2030:P2085 P2087:P2159 P8:P173 P270:P360 P371:P439 P714:P728 P631:P712 P785:P853 P928:P997 P1496:P1554 P1221:P1494 P1714:P1742 P2446:P2447 P2555:P2658 P2712:P2848 P2872:P2875 P3261:P3305 P449:P506 P2206:P2338 P1750:P1763 P1771:P1809 P736:P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7472</v>
      </c>
      <c r="C183" s="11" t="s">
        <v>771</v>
      </c>
    </row>
    <row r="184" spans="1:3">
      <c r="A184" s="9" t="s">
        <v>3779</v>
      </c>
      <c r="B184" s="10" t="s">
        <v>7473</v>
      </c>
      <c r="C184" s="11" t="s">
        <v>771</v>
      </c>
    </row>
    <row r="185" spans="1:3">
      <c r="A185" s="9" t="s">
        <v>3781</v>
      </c>
      <c r="B185" s="10" t="s">
        <v>7474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4045</v>
      </c>
      <c r="B190" s="10" t="s">
        <v>4046</v>
      </c>
      <c r="C190" s="11" t="s">
        <v>771</v>
      </c>
    </row>
    <row r="191" spans="1:3">
      <c r="A191" s="9" t="s">
        <v>4047</v>
      </c>
      <c r="B191" s="10" t="s">
        <v>4048</v>
      </c>
      <c r="C191" s="11" t="s">
        <v>771</v>
      </c>
    </row>
    <row r="192" spans="1:3">
      <c r="A192" s="9" t="s">
        <v>4049</v>
      </c>
      <c r="B192" s="10" t="s">
        <v>4050</v>
      </c>
      <c r="C192" s="11" t="s">
        <v>771</v>
      </c>
    </row>
    <row r="193" spans="1:3">
      <c r="A193" s="9" t="s">
        <v>4051</v>
      </c>
      <c r="B193" s="10" t="s">
        <v>4052</v>
      </c>
      <c r="C193" s="11" t="s">
        <v>771</v>
      </c>
    </row>
    <row r="194" spans="1:3">
      <c r="A194" s="9" t="s">
        <v>4053</v>
      </c>
      <c r="B194" s="10" t="s">
        <v>4054</v>
      </c>
      <c r="C194" s="11" t="s">
        <v>771</v>
      </c>
    </row>
    <row r="195" spans="1:3">
      <c r="A195" s="9" t="s">
        <v>4055</v>
      </c>
      <c r="B195" s="10" t="s">
        <v>4056</v>
      </c>
      <c r="C195" s="11" t="s">
        <v>771</v>
      </c>
    </row>
    <row r="196" spans="1:3">
      <c r="A196" s="9" t="s">
        <v>4097</v>
      </c>
      <c r="B196" s="10" t="s">
        <v>4098</v>
      </c>
      <c r="C196" s="11" t="s">
        <v>771</v>
      </c>
    </row>
    <row r="197" spans="1:3">
      <c r="A197" s="9" t="s">
        <v>4100</v>
      </c>
      <c r="B197" s="10" t="s">
        <v>4101</v>
      </c>
      <c r="C197" s="11" t="s">
        <v>771</v>
      </c>
    </row>
    <row r="198" spans="1:3">
      <c r="A198" s="9" t="s">
        <v>4102</v>
      </c>
      <c r="B198" s="10" t="s">
        <v>4103</v>
      </c>
      <c r="C198" s="11" t="s">
        <v>771</v>
      </c>
    </row>
    <row r="199" spans="1:3">
      <c r="A199" s="9" t="s">
        <v>4104</v>
      </c>
      <c r="B199" s="10" t="s">
        <v>4105</v>
      </c>
      <c r="C199" s="11" t="s">
        <v>771</v>
      </c>
    </row>
    <row r="200" spans="1:3">
      <c r="A200" s="9" t="s">
        <v>4115</v>
      </c>
      <c r="B200" s="10" t="s">
        <v>4116</v>
      </c>
      <c r="C200" s="11" t="s">
        <v>771</v>
      </c>
    </row>
    <row r="201" spans="1:3">
      <c r="A201" s="9" t="s">
        <v>4117</v>
      </c>
      <c r="B201" s="10" t="s">
        <v>4118</v>
      </c>
      <c r="C201" s="11" t="s">
        <v>771</v>
      </c>
    </row>
    <row r="202" spans="1:3">
      <c r="A202" s="9" t="s">
        <v>4119</v>
      </c>
      <c r="B202" s="10" t="s">
        <v>4120</v>
      </c>
      <c r="C202" s="11" t="s">
        <v>771</v>
      </c>
    </row>
    <row r="203" spans="1:3">
      <c r="A203" s="9" t="s">
        <v>4121</v>
      </c>
      <c r="B203" s="10" t="s">
        <v>4122</v>
      </c>
      <c r="C203" s="11" t="s">
        <v>771</v>
      </c>
    </row>
    <row r="204" spans="1:3">
      <c r="A204" s="9" t="s">
        <v>4123</v>
      </c>
      <c r="B204" s="10" t="s">
        <v>4124</v>
      </c>
      <c r="C204" s="11" t="s">
        <v>771</v>
      </c>
    </row>
    <row r="205" spans="1:3">
      <c r="A205" s="9" t="s">
        <v>4125</v>
      </c>
      <c r="B205" s="10" t="s">
        <v>4126</v>
      </c>
      <c r="C205" s="11" t="s">
        <v>771</v>
      </c>
    </row>
    <row r="206" spans="1:3">
      <c r="A206" s="9" t="s">
        <v>4127</v>
      </c>
      <c r="B206" s="10" t="s">
        <v>4128</v>
      </c>
      <c r="C206" s="11" t="s">
        <v>771</v>
      </c>
    </row>
    <row r="207" spans="1:3">
      <c r="A207" s="9" t="s">
        <v>4129</v>
      </c>
      <c r="B207" s="10" t="s">
        <v>4130</v>
      </c>
      <c r="C207" s="11" t="s">
        <v>771</v>
      </c>
    </row>
    <row r="208" spans="1:3">
      <c r="A208" s="9" t="s">
        <v>4131</v>
      </c>
      <c r="B208" s="10" t="s">
        <v>4132</v>
      </c>
      <c r="C208" s="11" t="s">
        <v>771</v>
      </c>
    </row>
    <row r="209" spans="1:3">
      <c r="A209" s="9" t="s">
        <v>4133</v>
      </c>
      <c r="B209" s="10" t="s">
        <v>4134</v>
      </c>
      <c r="C209" s="11" t="s">
        <v>771</v>
      </c>
    </row>
    <row r="210" spans="1:3">
      <c r="A210" s="9" t="s">
        <v>4135</v>
      </c>
      <c r="B210" s="10" t="s">
        <v>4136</v>
      </c>
      <c r="C210" s="11" t="s">
        <v>771</v>
      </c>
    </row>
    <row r="211" spans="1:3">
      <c r="A211" s="9" t="s">
        <v>4137</v>
      </c>
      <c r="B211" s="10" t="s">
        <v>4138</v>
      </c>
      <c r="C211" s="11" t="s">
        <v>771</v>
      </c>
    </row>
    <row r="212" spans="1:3">
      <c r="A212" s="9" t="s">
        <v>4139</v>
      </c>
      <c r="B212" s="10" t="s">
        <v>4140</v>
      </c>
      <c r="C212" s="11" t="s">
        <v>771</v>
      </c>
    </row>
    <row r="213" spans="1:3">
      <c r="A213" s="9" t="s">
        <v>4141</v>
      </c>
      <c r="B213" s="10" t="s">
        <v>4142</v>
      </c>
      <c r="C213" s="11" t="s">
        <v>771</v>
      </c>
    </row>
    <row r="214" spans="1:3">
      <c r="A214" s="9" t="s">
        <v>5240</v>
      </c>
      <c r="B214" s="10" t="s">
        <v>5241</v>
      </c>
      <c r="C214" s="11" t="s">
        <v>771</v>
      </c>
    </row>
    <row r="215" spans="1:3">
      <c r="A215" s="9" t="s">
        <v>5242</v>
      </c>
      <c r="B215" s="10" t="s">
        <v>5243</v>
      </c>
      <c r="C215" s="11" t="s">
        <v>771</v>
      </c>
    </row>
    <row r="216" spans="1:3">
      <c r="A216" s="9" t="s">
        <v>5244</v>
      </c>
      <c r="B216" s="10" t="s">
        <v>5245</v>
      </c>
      <c r="C216" s="11" t="s">
        <v>771</v>
      </c>
    </row>
    <row r="217" spans="1:3">
      <c r="A217" s="9" t="s">
        <v>5383</v>
      </c>
      <c r="B217" s="10" t="s">
        <v>5384</v>
      </c>
      <c r="C217" s="11" t="s">
        <v>771</v>
      </c>
    </row>
    <row r="218" spans="1:3">
      <c r="A218" s="9" t="s">
        <v>5385</v>
      </c>
      <c r="B218" s="10" t="s">
        <v>5386</v>
      </c>
      <c r="C218" s="11" t="s">
        <v>771</v>
      </c>
    </row>
    <row r="219" spans="1:3">
      <c r="A219" s="9" t="s">
        <v>5387</v>
      </c>
      <c r="B219" s="10" t="s">
        <v>5388</v>
      </c>
      <c r="C219" s="11" t="s">
        <v>771</v>
      </c>
    </row>
    <row r="220" spans="1:3">
      <c r="A220" s="9" t="s">
        <v>5389</v>
      </c>
      <c r="B220" s="10" t="s">
        <v>5390</v>
      </c>
      <c r="C220" s="11" t="s">
        <v>771</v>
      </c>
    </row>
    <row r="221" spans="1:3">
      <c r="A221" s="9" t="s">
        <v>5391</v>
      </c>
      <c r="B221" s="10" t="s">
        <v>5392</v>
      </c>
      <c r="C221" s="11" t="s">
        <v>771</v>
      </c>
    </row>
    <row r="222" spans="1:3">
      <c r="A222" s="9" t="s">
        <v>5393</v>
      </c>
      <c r="B222" s="10" t="s">
        <v>5394</v>
      </c>
      <c r="C222" s="11" t="s">
        <v>771</v>
      </c>
    </row>
    <row r="223" spans="1:3">
      <c r="A223" s="9" t="s">
        <v>5395</v>
      </c>
      <c r="B223" s="10" t="s">
        <v>5396</v>
      </c>
      <c r="C223" s="11" t="s">
        <v>771</v>
      </c>
    </row>
    <row r="224" spans="1:3">
      <c r="A224" s="9" t="s">
        <v>5397</v>
      </c>
      <c r="B224" s="10" t="s">
        <v>5398</v>
      </c>
      <c r="C224" s="11" t="s">
        <v>771</v>
      </c>
    </row>
    <row r="225" spans="1:3">
      <c r="A225" s="9" t="s">
        <v>5399</v>
      </c>
      <c r="B225" s="10" t="s">
        <v>5400</v>
      </c>
      <c r="C225" s="11" t="s">
        <v>771</v>
      </c>
    </row>
    <row r="226" spans="1:3">
      <c r="A226" s="9" t="s">
        <v>5401</v>
      </c>
      <c r="B226" s="10" t="s">
        <v>5402</v>
      </c>
      <c r="C226" s="11" t="s">
        <v>771</v>
      </c>
    </row>
    <row r="227" spans="1:3">
      <c r="A227" s="9" t="s">
        <v>5403</v>
      </c>
      <c r="B227" s="10" t="s">
        <v>5404</v>
      </c>
      <c r="C227" s="11" t="s">
        <v>771</v>
      </c>
    </row>
    <row r="228" spans="1:3">
      <c r="A228" s="9" t="s">
        <v>5405</v>
      </c>
      <c r="B228" s="10" t="s">
        <v>5406</v>
      </c>
      <c r="C228" s="11" t="s">
        <v>771</v>
      </c>
    </row>
    <row r="229" spans="1:3">
      <c r="A229" s="9" t="s">
        <v>5643</v>
      </c>
      <c r="B229" s="10" t="s">
        <v>5644</v>
      </c>
      <c r="C229" s="11" t="s">
        <v>771</v>
      </c>
    </row>
    <row r="230" spans="1:3">
      <c r="A230" s="9" t="s">
        <v>5645</v>
      </c>
      <c r="B230" s="10" t="s">
        <v>5646</v>
      </c>
      <c r="C230" s="11" t="s">
        <v>771</v>
      </c>
    </row>
    <row r="231" spans="1:3">
      <c r="A231" s="9" t="s">
        <v>5647</v>
      </c>
      <c r="B231" s="10" t="s">
        <v>5648</v>
      </c>
      <c r="C231" s="11" t="s">
        <v>771</v>
      </c>
    </row>
    <row r="232" spans="1:3">
      <c r="A232" s="9" t="s">
        <v>5649</v>
      </c>
      <c r="B232" s="10" t="s">
        <v>5650</v>
      </c>
      <c r="C232" s="11" t="s">
        <v>771</v>
      </c>
    </row>
    <row r="233" spans="1:3">
      <c r="A233" s="9" t="s">
        <v>5651</v>
      </c>
      <c r="B233" s="10" t="s">
        <v>5652</v>
      </c>
      <c r="C233" s="11" t="s">
        <v>771</v>
      </c>
    </row>
    <row r="234" spans="1:3">
      <c r="A234" s="9" t="s">
        <v>5653</v>
      </c>
      <c r="B234" s="10" t="s">
        <v>5654</v>
      </c>
      <c r="C234" s="11" t="s">
        <v>771</v>
      </c>
    </row>
    <row r="235" spans="1:3">
      <c r="A235" s="9" t="s">
        <v>5691</v>
      </c>
      <c r="B235" s="10" t="s">
        <v>5692</v>
      </c>
      <c r="C235" s="11" t="s">
        <v>771</v>
      </c>
    </row>
    <row r="236" spans="1:3">
      <c r="A236" s="9" t="s">
        <v>5693</v>
      </c>
      <c r="B236" s="10" t="s">
        <v>5694</v>
      </c>
      <c r="C236" s="11" t="s">
        <v>771</v>
      </c>
    </row>
    <row r="237" spans="1:3">
      <c r="A237" s="9" t="s">
        <v>5695</v>
      </c>
      <c r="B237" s="10" t="s">
        <v>5696</v>
      </c>
      <c r="C237" s="11" t="s">
        <v>771</v>
      </c>
    </row>
    <row r="238" spans="1:3">
      <c r="A238" s="9" t="s">
        <v>5698</v>
      </c>
      <c r="B238" s="10" t="s">
        <v>5699</v>
      </c>
      <c r="C238" s="11" t="s">
        <v>771</v>
      </c>
    </row>
    <row r="239" spans="1:3">
      <c r="A239" s="9" t="s">
        <v>5700</v>
      </c>
      <c r="B239" s="10" t="s">
        <v>5701</v>
      </c>
      <c r="C239" s="11" t="s">
        <v>771</v>
      </c>
    </row>
    <row r="240" spans="1:3">
      <c r="A240" s="9" t="s">
        <v>5702</v>
      </c>
      <c r="B240" s="10" t="s">
        <v>5703</v>
      </c>
      <c r="C240" s="11" t="s">
        <v>771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2025-09-18T14:42:45Z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